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7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7"/>
  </bookViews>
  <sheets>
    <sheet name="pierwszego stopnia" sheetId="1" r:id="rId1"/>
  </sheets>
  <definedNames>
    <definedName name="Z_206BA593_5785_4841_8466_29748BB29C69_.wvu.Cols" localSheetId="0" hidden="1">'pierwszego stopnia'!$BB:$BC</definedName>
    <definedName name="Z_AC7BFBDD_66E6_4DCF_9863_B93944896761_.wvu.Rows" localSheetId="0">'pierwszego stopnia'!#REF!,'pierwszego stopnia'!#REF!,'pierwszego stopnia'!#REF!,'pierwszego stopnia'!#REF!</definedName>
  </definedNames>
  <calcPr calcId="145621" iterateDelta="1E-4"/>
  <customWorkbookViews>
    <customWorkbookView name="art - Widok osobisty" guid="{206BA593-5785-4841-8466-29748BB29C69}" mergeInterval="0" personalView="1" maximized="1" windowWidth="1362" windowHeight="503" tabRatio="987" activeSheetId="1"/>
  </customWorkbookViews>
  <fileRecoveryPr repairLoad="1"/>
</workbook>
</file>

<file path=xl/calcChain.xml><?xml version="1.0" encoding="utf-8"?>
<calcChain xmlns="http://schemas.openxmlformats.org/spreadsheetml/2006/main">
  <c r="Q40" i="1" l="1"/>
  <c r="P40" i="1"/>
  <c r="O40" i="1"/>
  <c r="N40" i="1"/>
  <c r="M40" i="1"/>
  <c r="Q39" i="1"/>
  <c r="P39" i="1"/>
  <c r="O39" i="1"/>
  <c r="O38" i="1" s="1"/>
  <c r="N39" i="1"/>
  <c r="M39" i="1"/>
  <c r="L39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N38" i="1"/>
  <c r="M38" i="1"/>
  <c r="L38" i="1"/>
  <c r="J38" i="1"/>
  <c r="I38" i="1"/>
  <c r="H38" i="1"/>
  <c r="G38" i="1"/>
  <c r="F38" i="1"/>
  <c r="E38" i="1"/>
  <c r="D38" i="1"/>
  <c r="Q37" i="1"/>
  <c r="P37" i="1"/>
  <c r="O37" i="1"/>
  <c r="N37" i="1"/>
  <c r="M37" i="1"/>
  <c r="L37" i="1"/>
  <c r="K37" i="1" s="1"/>
  <c r="Q34" i="1"/>
  <c r="P34" i="1"/>
  <c r="O34" i="1"/>
  <c r="K34" i="1" s="1"/>
  <c r="N34" i="1"/>
  <c r="M34" i="1"/>
  <c r="L34" i="1"/>
  <c r="Q33" i="1"/>
  <c r="P33" i="1"/>
  <c r="O33" i="1"/>
  <c r="N33" i="1"/>
  <c r="M33" i="1"/>
  <c r="K33" i="1" s="1"/>
  <c r="L33" i="1"/>
  <c r="Q32" i="1"/>
  <c r="P32" i="1"/>
  <c r="O32" i="1"/>
  <c r="N32" i="1"/>
  <c r="M32" i="1"/>
  <c r="L32" i="1"/>
  <c r="K32" i="1" s="1"/>
  <c r="Q31" i="1"/>
  <c r="P31" i="1"/>
  <c r="O31" i="1"/>
  <c r="N31" i="1"/>
  <c r="M31" i="1"/>
  <c r="L31" i="1"/>
  <c r="K31" i="1" s="1"/>
  <c r="Q30" i="1"/>
  <c r="P30" i="1"/>
  <c r="O30" i="1"/>
  <c r="K30" i="1" s="1"/>
  <c r="N30" i="1"/>
  <c r="M30" i="1"/>
  <c r="L30" i="1"/>
  <c r="Q29" i="1"/>
  <c r="P29" i="1"/>
  <c r="O29" i="1"/>
  <c r="N29" i="1"/>
  <c r="M29" i="1"/>
  <c r="L29" i="1"/>
  <c r="K29" i="1" s="1"/>
  <c r="Q28" i="1"/>
  <c r="P28" i="1"/>
  <c r="O28" i="1"/>
  <c r="N28" i="1"/>
  <c r="M28" i="1"/>
  <c r="K28" i="1" s="1"/>
  <c r="L28" i="1"/>
  <c r="Q27" i="1"/>
  <c r="P27" i="1"/>
  <c r="O27" i="1"/>
  <c r="N27" i="1"/>
  <c r="M27" i="1"/>
  <c r="L27" i="1"/>
  <c r="K27" i="1" s="1"/>
  <c r="Q26" i="1"/>
  <c r="P26" i="1"/>
  <c r="O26" i="1"/>
  <c r="K26" i="1" s="1"/>
  <c r="N26" i="1"/>
  <c r="M26" i="1"/>
  <c r="L26" i="1"/>
  <c r="Q25" i="1"/>
  <c r="P25" i="1"/>
  <c r="O25" i="1"/>
  <c r="N25" i="1"/>
  <c r="M25" i="1"/>
  <c r="L25" i="1"/>
  <c r="K25" i="1" s="1"/>
  <c r="Q24" i="1"/>
  <c r="P24" i="1"/>
  <c r="O24" i="1"/>
  <c r="N24" i="1"/>
  <c r="M24" i="1"/>
  <c r="K24" i="1" s="1"/>
  <c r="L24" i="1"/>
  <c r="Q23" i="1"/>
  <c r="P23" i="1"/>
  <c r="O23" i="1"/>
  <c r="N23" i="1"/>
  <c r="M23" i="1"/>
  <c r="L23" i="1"/>
  <c r="K23" i="1" s="1"/>
  <c r="Q22" i="1"/>
  <c r="P22" i="1"/>
  <c r="O22" i="1"/>
  <c r="K22" i="1" s="1"/>
  <c r="N22" i="1"/>
  <c r="M22" i="1"/>
  <c r="L22" i="1"/>
  <c r="Q21" i="1"/>
  <c r="P21" i="1"/>
  <c r="O21" i="1"/>
  <c r="N21" i="1"/>
  <c r="M21" i="1"/>
  <c r="L21" i="1"/>
  <c r="K21" i="1" s="1"/>
  <c r="Q20" i="1"/>
  <c r="P20" i="1"/>
  <c r="O20" i="1"/>
  <c r="N20" i="1"/>
  <c r="M20" i="1"/>
  <c r="K20" i="1" s="1"/>
  <c r="L20" i="1"/>
  <c r="Q19" i="1"/>
  <c r="P19" i="1"/>
  <c r="P15" i="1" s="1"/>
  <c r="O19" i="1"/>
  <c r="N19" i="1"/>
  <c r="M19" i="1"/>
  <c r="L19" i="1"/>
  <c r="K19" i="1" s="1"/>
  <c r="Q18" i="1"/>
  <c r="P18" i="1"/>
  <c r="O18" i="1"/>
  <c r="O15" i="1" s="1"/>
  <c r="N18" i="1"/>
  <c r="M18" i="1"/>
  <c r="L18" i="1"/>
  <c r="Q17" i="1"/>
  <c r="P17" i="1"/>
  <c r="O17" i="1"/>
  <c r="N17" i="1"/>
  <c r="N15" i="1" s="1"/>
  <c r="M17" i="1"/>
  <c r="L17" i="1"/>
  <c r="K17" i="1" s="1"/>
  <c r="Q16" i="1"/>
  <c r="P16" i="1"/>
  <c r="O16" i="1"/>
  <c r="N16" i="1"/>
  <c r="M16" i="1"/>
  <c r="K16" i="1" s="1"/>
  <c r="L16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M15" i="1"/>
  <c r="J15" i="1"/>
  <c r="I15" i="1"/>
  <c r="H15" i="1"/>
  <c r="G15" i="1"/>
  <c r="F15" i="1"/>
  <c r="E15" i="1"/>
  <c r="D15" i="1"/>
  <c r="Q14" i="1"/>
  <c r="P14" i="1"/>
  <c r="O14" i="1"/>
  <c r="N14" i="1"/>
  <c r="M14" i="1"/>
  <c r="L14" i="1"/>
  <c r="K14" i="1"/>
  <c r="Q13" i="1"/>
  <c r="P13" i="1"/>
  <c r="O13" i="1"/>
  <c r="N13" i="1"/>
  <c r="K13" i="1" s="1"/>
  <c r="M13" i="1"/>
  <c r="L13" i="1"/>
  <c r="Q12" i="1"/>
  <c r="Q9" i="1" s="1"/>
  <c r="Q8" i="1" s="1"/>
  <c r="Q7" i="1" s="1"/>
  <c r="P12" i="1"/>
  <c r="O12" i="1"/>
  <c r="N12" i="1"/>
  <c r="M12" i="1"/>
  <c r="K12" i="1" s="1"/>
  <c r="L12" i="1"/>
  <c r="Q11" i="1"/>
  <c r="P11" i="1"/>
  <c r="P9" i="1" s="1"/>
  <c r="P8" i="1" s="1"/>
  <c r="P7" i="1" s="1"/>
  <c r="O11" i="1"/>
  <c r="N11" i="1"/>
  <c r="N9" i="1" s="1"/>
  <c r="N8" i="1" s="1"/>
  <c r="N7" i="1" s="1"/>
  <c r="M11" i="1"/>
  <c r="L11" i="1"/>
  <c r="K11" i="1" s="1"/>
  <c r="Q10" i="1"/>
  <c r="P10" i="1"/>
  <c r="O10" i="1"/>
  <c r="K10" i="1" s="1"/>
  <c r="N10" i="1"/>
  <c r="M10" i="1"/>
  <c r="L10" i="1"/>
  <c r="BB9" i="1"/>
  <c r="BA9" i="1"/>
  <c r="AZ9" i="1"/>
  <c r="AZ8" i="1" s="1"/>
  <c r="AZ7" i="1" s="1"/>
  <c r="AY9" i="1"/>
  <c r="AY8" i="1" s="1"/>
  <c r="AX9" i="1"/>
  <c r="AW9" i="1"/>
  <c r="AV9" i="1"/>
  <c r="AV8" i="1" s="1"/>
  <c r="AU9" i="1"/>
  <c r="AU8" i="1" s="1"/>
  <c r="AU7" i="1" s="1"/>
  <c r="AT9" i="1"/>
  <c r="AS9" i="1"/>
  <c r="AR9" i="1"/>
  <c r="AR8" i="1" s="1"/>
  <c r="AR7" i="1" s="1"/>
  <c r="AQ9" i="1"/>
  <c r="AQ8" i="1" s="1"/>
  <c r="AP9" i="1"/>
  <c r="AO9" i="1"/>
  <c r="AN9" i="1"/>
  <c r="AN8" i="1" s="1"/>
  <c r="AN7" i="1" s="1"/>
  <c r="AM9" i="1"/>
  <c r="AM8" i="1" s="1"/>
  <c r="AL9" i="1"/>
  <c r="AK9" i="1"/>
  <c r="AJ9" i="1"/>
  <c r="AJ8" i="1" s="1"/>
  <c r="AJ7" i="1" s="1"/>
  <c r="AI9" i="1"/>
  <c r="AI8" i="1" s="1"/>
  <c r="AI7" i="1" s="1"/>
  <c r="AH9" i="1"/>
  <c r="AG9" i="1"/>
  <c r="AF9" i="1"/>
  <c r="AF8" i="1" s="1"/>
  <c r="AF7" i="1" s="1"/>
  <c r="AE9" i="1"/>
  <c r="AE8" i="1" s="1"/>
  <c r="AE7" i="1" s="1"/>
  <c r="AD9" i="1"/>
  <c r="AC9" i="1"/>
  <c r="AB9" i="1"/>
  <c r="AB8" i="1" s="1"/>
  <c r="AB7" i="1" s="1"/>
  <c r="AA9" i="1"/>
  <c r="AA8" i="1" s="1"/>
  <c r="AA7" i="1" s="1"/>
  <c r="Z9" i="1"/>
  <c r="Y9" i="1"/>
  <c r="X9" i="1"/>
  <c r="X8" i="1" s="1"/>
  <c r="X7" i="1" s="1"/>
  <c r="W9" i="1"/>
  <c r="W8" i="1" s="1"/>
  <c r="W7" i="1" s="1"/>
  <c r="V9" i="1"/>
  <c r="U9" i="1"/>
  <c r="T9" i="1"/>
  <c r="T8" i="1" s="1"/>
  <c r="T7" i="1" s="1"/>
  <c r="S9" i="1"/>
  <c r="S8" i="1" s="1"/>
  <c r="S7" i="1" s="1"/>
  <c r="R9" i="1"/>
  <c r="O9" i="1"/>
  <c r="J9" i="1"/>
  <c r="I9" i="1"/>
  <c r="H9" i="1"/>
  <c r="H8" i="1" s="1"/>
  <c r="H7" i="1" s="1"/>
  <c r="G9" i="1"/>
  <c r="G8" i="1" s="1"/>
  <c r="F9" i="1"/>
  <c r="E9" i="1"/>
  <c r="D9" i="1"/>
  <c r="D8" i="1" s="1"/>
  <c r="BA8" i="1"/>
  <c r="BA7" i="1" s="1"/>
  <c r="AX8" i="1"/>
  <c r="AX7" i="1" s="1"/>
  <c r="AW8" i="1"/>
  <c r="AT8" i="1"/>
  <c r="AT7" i="1" s="1"/>
  <c r="AS8" i="1"/>
  <c r="AP8" i="1"/>
  <c r="AP7" i="1" s="1"/>
  <c r="AO8" i="1"/>
  <c r="AO7" i="1" s="1"/>
  <c r="AL8" i="1"/>
  <c r="AL7" i="1" s="1"/>
  <c r="AK8" i="1"/>
  <c r="AK7" i="1" s="1"/>
  <c r="AH8" i="1"/>
  <c r="AH7" i="1" s="1"/>
  <c r="AG8" i="1"/>
  <c r="AD8" i="1"/>
  <c r="AD7" i="1" s="1"/>
  <c r="AC8" i="1"/>
  <c r="AC7" i="1" s="1"/>
  <c r="Z8" i="1"/>
  <c r="Z7" i="1" s="1"/>
  <c r="Y8" i="1"/>
  <c r="Y7" i="1" s="1"/>
  <c r="V8" i="1"/>
  <c r="V7" i="1" s="1"/>
  <c r="U8" i="1"/>
  <c r="U7" i="1" s="1"/>
  <c r="R8" i="1"/>
  <c r="J8" i="1"/>
  <c r="J7" i="1" s="1"/>
  <c r="I8" i="1"/>
  <c r="F8" i="1"/>
  <c r="E8" i="1"/>
  <c r="E7" i="1" s="1"/>
  <c r="O8" i="1" l="1"/>
  <c r="K9" i="1"/>
  <c r="K39" i="1"/>
  <c r="K38" i="1" s="1"/>
  <c r="L9" i="1"/>
  <c r="L8" i="1" s="1"/>
  <c r="K18" i="1"/>
  <c r="K15" i="1" s="1"/>
  <c r="M9" i="1"/>
  <c r="M8" i="1" s="1"/>
  <c r="L15" i="1"/>
  <c r="K8" i="1" l="1"/>
</calcChain>
</file>

<file path=xl/sharedStrings.xml><?xml version="1.0" encoding="utf-8"?>
<sst xmlns="http://schemas.openxmlformats.org/spreadsheetml/2006/main" count="127" uniqueCount="82">
  <si>
    <t>Lp.</t>
  </si>
  <si>
    <t>Nazwa przedmiotu</t>
  </si>
  <si>
    <t>Egzamin po semestrze</t>
  </si>
  <si>
    <t>Semestr I punkty ETCS</t>
  </si>
  <si>
    <t>Semestr II punkty ETCS</t>
  </si>
  <si>
    <t>Semestr III punkty ETCS</t>
  </si>
  <si>
    <t>Semestr IV punkty ETCS</t>
  </si>
  <si>
    <t>Semestr V punkty ETCS</t>
  </si>
  <si>
    <t>Semestr VI punkty ETCS</t>
  </si>
  <si>
    <t>Ogółem punkty ECTS</t>
  </si>
  <si>
    <t>Godzin zajęć</t>
  </si>
  <si>
    <t>Standardy kształcenia</t>
  </si>
  <si>
    <t>Razem</t>
  </si>
  <si>
    <t>w tym:</t>
  </si>
  <si>
    <t>I rok</t>
  </si>
  <si>
    <t>II rok</t>
  </si>
  <si>
    <t>III rok</t>
  </si>
  <si>
    <t>Wykład</t>
  </si>
  <si>
    <t>Seminarium/Proseminarium</t>
  </si>
  <si>
    <t>Konwersatorium</t>
  </si>
  <si>
    <t>ćwiczenia</t>
  </si>
  <si>
    <t>I semestr</t>
  </si>
  <si>
    <t>II semestr</t>
  </si>
  <si>
    <t>III semestr</t>
  </si>
  <si>
    <t>IV semestr</t>
  </si>
  <si>
    <t>V semestr</t>
  </si>
  <si>
    <t>VI semestr</t>
  </si>
  <si>
    <t>Audytoryjne</t>
  </si>
  <si>
    <t>Laboratoryjne</t>
  </si>
  <si>
    <t>Terenowe</t>
  </si>
  <si>
    <t>Ilość godzin</t>
  </si>
  <si>
    <t>4.1</t>
  </si>
  <si>
    <t>4.2</t>
  </si>
  <si>
    <t>4.3</t>
  </si>
  <si>
    <t>4.4</t>
  </si>
  <si>
    <t>4.5</t>
  </si>
  <si>
    <t>4.6</t>
  </si>
  <si>
    <t>Ogółem (I+II+III+V+VI)</t>
  </si>
  <si>
    <t>Łączna ilość godzin</t>
  </si>
  <si>
    <t>Razem (I+II+III)</t>
  </si>
  <si>
    <t>Godziny określone w standardach</t>
  </si>
  <si>
    <t>I</t>
  </si>
  <si>
    <t>Przedmioty kształcenia ogólnego</t>
  </si>
  <si>
    <r>
      <t>Lektorat języka angielskiego</t>
    </r>
    <r>
      <rPr>
        <sz val="10"/>
        <rFont val="Arial"/>
        <family val="2"/>
        <charset val="238"/>
      </rPr>
      <t>(obowiązkowy, kontynuacja)</t>
    </r>
  </si>
  <si>
    <t>Psychologia</t>
  </si>
  <si>
    <t>Wychowanie fizyczne</t>
  </si>
  <si>
    <t>Techniki pisania prac akademickich</t>
  </si>
  <si>
    <t>Technologia informacyjna</t>
  </si>
  <si>
    <t>II i III</t>
  </si>
  <si>
    <t>Przedmioty podstawowe i kierunkowe</t>
  </si>
  <si>
    <t>Najdawniejsze dzieje Polski i Europy w świetle odkryć archeologicznych</t>
  </si>
  <si>
    <r>
      <t>Cywilizacja świata starożytnego</t>
    </r>
    <r>
      <rPr>
        <sz val="10"/>
        <rFont val="Arial"/>
        <family val="2"/>
        <charset val="238"/>
      </rPr>
      <t>(archeologia, kultura, sztuka)</t>
    </r>
  </si>
  <si>
    <r>
      <t>Cywilizacja czasów średniowiecza</t>
    </r>
    <r>
      <rPr>
        <sz val="10"/>
        <rFont val="Arial"/>
        <family val="2"/>
        <charset val="238"/>
      </rPr>
      <t>(historia, kultura, sztuka)</t>
    </r>
  </si>
  <si>
    <t>Cywilizacja czasów nowożytnych (historia, kultura, sztuka)</t>
  </si>
  <si>
    <r>
      <t>Cywilizacja XIX i XX wieku (historia, polityka, gospodarka)</t>
    </r>
    <r>
      <rPr>
        <sz val="11"/>
        <rFont val="Arial"/>
        <family val="2"/>
        <charset val="238"/>
      </rPr>
      <t>lub</t>
    </r>
    <r>
      <rPr>
        <i/>
        <sz val="11"/>
        <rFont val="Arial"/>
        <family val="2"/>
        <charset val="238"/>
      </rPr>
      <t>(kultura, ideologia, religia)</t>
    </r>
  </si>
  <si>
    <t>Dziedzictwo kulturowe Pomorza</t>
  </si>
  <si>
    <t>Zarys historii turystyki</t>
  </si>
  <si>
    <t>Turystyka religijna</t>
  </si>
  <si>
    <t>Współczesne międzynarodowe stosunki polityczne i gospodarcze</t>
  </si>
  <si>
    <t>Podstawy geografii fizycznej</t>
  </si>
  <si>
    <r>
      <t>Geografia turystyczna świata</t>
    </r>
    <r>
      <rPr>
        <sz val="10"/>
        <rFont val="Arial"/>
        <family val="2"/>
        <charset val="238"/>
      </rPr>
      <t>(Europa; Bliski Wschód i Afryka Północna; Środkowy i Daleki Wschód; Ameryka Południowa, Środkowa i Północna)</t>
    </r>
  </si>
  <si>
    <t>Geografia turystyczna Polski</t>
  </si>
  <si>
    <t>Ochrona przyrody i środowiska</t>
  </si>
  <si>
    <t>Podstawy krajoznawstwa</t>
  </si>
  <si>
    <t>Metodyka prowadzenia imprez turystycznych</t>
  </si>
  <si>
    <r>
      <t>Ekonomika turystyki</t>
    </r>
    <r>
      <rPr>
        <sz val="10"/>
        <rFont val="Arial"/>
        <family val="2"/>
        <charset val="238"/>
      </rPr>
      <t>(organizacja i zarządzanie w turystyce)</t>
    </r>
  </si>
  <si>
    <t>Obsługa ruchu turystycznego i turystyka biznesowa</t>
  </si>
  <si>
    <t>Podstawy turystyki</t>
  </si>
  <si>
    <t>Podstawowe przepisy prawne w turystyce (w tym zajęcia z zakresu ochrony własności intelektualnej)</t>
  </si>
  <si>
    <t>Wstęp do badań humanistycznych</t>
  </si>
  <si>
    <t>Elementy statystyki i demografii historycznej</t>
  </si>
  <si>
    <t>V</t>
  </si>
  <si>
    <t>Seminarium licencjackie</t>
  </si>
  <si>
    <t>VI</t>
  </si>
  <si>
    <t>Przedmioty fakultatywne</t>
  </si>
  <si>
    <r>
      <t>Lektorat języka obcego nowożytnego</t>
    </r>
    <r>
      <rPr>
        <i/>
        <sz val="10"/>
        <rFont val="Arial"/>
        <family val="2"/>
        <charset val="238"/>
      </rPr>
      <t>(do wyboru: włoski lub hiszpański)</t>
    </r>
  </si>
  <si>
    <t>Wykład monograficzny (do wyboru)</t>
  </si>
  <si>
    <t>Wykład ogólnoakademicki</t>
  </si>
  <si>
    <t>Praktyka zawodowa (zadaniowa w toku studiów - 4 tyg.)</t>
  </si>
  <si>
    <t>Wykłady stanowią 51% ogółu liczby godzin</t>
  </si>
  <si>
    <t>Przedmioty do wyboru zostały zapisane kursywą</t>
  </si>
  <si>
    <t>studentów obowiązują szkolenia z BHP, ochrony własności intelektualnej i ergonomii oraz  biblioteczne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</si>
</sst>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Times New Roman"/>
      <family val="1"/>
      <charset val="238"/>
    </font>
    <font>
      <i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  <fill>
      <patternFill patternType="solid">
        <fgColor rgb="FF99CC00"/>
        <bgColor rgb="FFFFCC00"/>
      </patternFill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CCCCFF"/>
        <bgColor rgb="FFC0C0C0"/>
      </patternFill>
    </fill>
    <fill>
      <patternFill patternType="solid">
        <fgColor rgb="FF33CCCC"/>
        <bgColor rgb="FF00CCFF"/>
      </patternFill>
    </fill>
    <fill>
      <patternFill patternType="solid">
        <fgColor rgb="FFFFFFFF"/>
        <bgColor rgb="FFFFFFCC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6" borderId="10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textRotation="90"/>
    </xf>
    <xf numFmtId="0" fontId="1" fillId="2" borderId="11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 textRotation="90"/>
    </xf>
    <xf numFmtId="0" fontId="3" fillId="0" borderId="6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/>
    <xf numFmtId="0" fontId="4" fillId="4" borderId="17" xfId="0" applyFont="1" applyFill="1" applyBorder="1" applyAlignment="1">
      <alignment horizontal="center" textRotation="90"/>
    </xf>
    <xf numFmtId="0" fontId="4" fillId="5" borderId="17" xfId="0" applyFont="1" applyFill="1" applyBorder="1" applyAlignment="1">
      <alignment horizontal="center" textRotation="90"/>
    </xf>
    <xf numFmtId="0" fontId="4" fillId="6" borderId="17" xfId="0" applyFont="1" applyFill="1" applyBorder="1" applyAlignment="1">
      <alignment horizontal="center" textRotation="90"/>
    </xf>
    <xf numFmtId="0" fontId="4" fillId="4" borderId="18" xfId="0" applyFont="1" applyFill="1" applyBorder="1" applyAlignment="1">
      <alignment horizontal="center" textRotation="90"/>
    </xf>
    <xf numFmtId="0" fontId="4" fillId="5" borderId="18" xfId="0" applyFont="1" applyFill="1" applyBorder="1" applyAlignment="1">
      <alignment horizontal="center" textRotation="90"/>
    </xf>
    <xf numFmtId="0" fontId="4" fillId="6" borderId="18" xfId="0" applyFont="1" applyFill="1" applyBorder="1" applyAlignment="1">
      <alignment horizontal="center" textRotation="90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5" xfId="0" applyFont="1" applyBorder="1"/>
    <xf numFmtId="0" fontId="4" fillId="0" borderId="0" xfId="0" applyFont="1"/>
    <xf numFmtId="0" fontId="2" fillId="0" borderId="23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2" xfId="0" applyFont="1" applyFill="1" applyBorder="1"/>
    <xf numFmtId="0" fontId="2" fillId="0" borderId="15" xfId="0" applyFont="1" applyBorder="1"/>
    <xf numFmtId="0" fontId="2" fillId="7" borderId="24" xfId="0" applyFont="1" applyFill="1" applyBorder="1" applyAlignment="1">
      <alignment horizontal="left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22" xfId="0" applyFont="1" applyFill="1" applyBorder="1"/>
    <xf numFmtId="0" fontId="2" fillId="8" borderId="23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left" vertical="center"/>
    </xf>
    <xf numFmtId="0" fontId="2" fillId="8" borderId="25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/>
    </xf>
    <xf numFmtId="0" fontId="2" fillId="8" borderId="22" xfId="0" applyFont="1" applyFill="1" applyBorder="1"/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5" fillId="0" borderId="12" xfId="0" applyFont="1" applyBorder="1" applyAlignment="1">
      <alignment horizontal="justify" vertical="top" wrapText="1"/>
    </xf>
    <xf numFmtId="0" fontId="3" fillId="0" borderId="15" xfId="0" applyFont="1" applyBorder="1"/>
    <xf numFmtId="0" fontId="3" fillId="0" borderId="24" xfId="0" applyFont="1" applyBorder="1" applyAlignment="1">
      <alignment horizontal="left" vertical="center"/>
    </xf>
    <xf numFmtId="0" fontId="5" fillId="0" borderId="33" xfId="0" applyFont="1" applyBorder="1" applyAlignment="1">
      <alignment horizontal="justify" vertical="top" wrapText="1"/>
    </xf>
    <xf numFmtId="0" fontId="6" fillId="0" borderId="24" xfId="0" applyFont="1" applyBorder="1" applyAlignment="1">
      <alignment horizontal="left" vertical="center"/>
    </xf>
    <xf numFmtId="0" fontId="7" fillId="4" borderId="27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8" borderId="24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2" fillId="9" borderId="23" xfId="0" applyFont="1" applyFill="1" applyBorder="1" applyAlignment="1">
      <alignment horizontal="center" vertical="center"/>
    </xf>
    <xf numFmtId="0" fontId="9" fillId="9" borderId="24" xfId="0" applyFont="1" applyFill="1" applyBorder="1" applyAlignment="1">
      <alignment horizontal="left" vertical="center"/>
    </xf>
    <xf numFmtId="0" fontId="2" fillId="9" borderId="25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0" fontId="2" fillId="10" borderId="25" xfId="0" applyFont="1" applyFill="1" applyBorder="1" applyAlignment="1">
      <alignment horizontal="center"/>
    </xf>
    <xf numFmtId="0" fontId="2" fillId="10" borderId="22" xfId="0" applyFont="1" applyFill="1" applyBorder="1"/>
    <xf numFmtId="0" fontId="2" fillId="10" borderId="23" xfId="0" applyFont="1" applyFill="1" applyBorder="1" applyAlignment="1">
      <alignment horizontal="center" vertical="center"/>
    </xf>
    <xf numFmtId="0" fontId="2" fillId="10" borderId="24" xfId="0" applyFont="1" applyFill="1" applyBorder="1" applyAlignment="1">
      <alignment horizontal="left" vertical="center"/>
    </xf>
    <xf numFmtId="0" fontId="2" fillId="10" borderId="25" xfId="0" applyFont="1" applyFill="1" applyBorder="1" applyAlignment="1">
      <alignment horizontal="center" vertical="center"/>
    </xf>
    <xf numFmtId="0" fontId="2" fillId="10" borderId="26" xfId="0" applyFont="1" applyFill="1" applyBorder="1" applyAlignment="1">
      <alignment horizontal="center" vertical="center"/>
    </xf>
    <xf numFmtId="0" fontId="2" fillId="10" borderId="27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/>
    </xf>
    <xf numFmtId="0" fontId="2" fillId="10" borderId="0" xfId="0" applyFont="1" applyFill="1" applyBorder="1"/>
    <xf numFmtId="0" fontId="3" fillId="11" borderId="23" xfId="0" applyFont="1" applyFill="1" applyBorder="1" applyAlignment="1">
      <alignment horizontal="center" vertical="center"/>
    </xf>
    <xf numFmtId="0" fontId="6" fillId="11" borderId="24" xfId="0" applyFont="1" applyFill="1" applyBorder="1" applyAlignment="1">
      <alignment horizontal="left" vertical="center" wrapText="1"/>
    </xf>
    <xf numFmtId="0" fontId="3" fillId="11" borderId="2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0" fontId="3" fillId="11" borderId="26" xfId="0" applyFont="1" applyFill="1" applyBorder="1" applyAlignment="1">
      <alignment horizontal="center" vertical="center"/>
    </xf>
    <xf numFmtId="0" fontId="3" fillId="10" borderId="0" xfId="0" applyFont="1" applyFill="1" applyBorder="1"/>
    <xf numFmtId="0" fontId="0" fillId="11" borderId="26" xfId="0" applyFont="1" applyFill="1" applyBorder="1" applyAlignment="1">
      <alignment horizontal="center" vertical="center"/>
    </xf>
    <xf numFmtId="0" fontId="0" fillId="11" borderId="34" xfId="0" applyFill="1" applyBorder="1" applyAlignment="1">
      <alignment horizontal="center" vertical="center"/>
    </xf>
    <xf numFmtId="0" fontId="6" fillId="11" borderId="35" xfId="0" applyFont="1" applyFill="1" applyBorder="1" applyAlignment="1">
      <alignment horizontal="left" vertical="center" wrapText="1"/>
    </xf>
    <xf numFmtId="0" fontId="3" fillId="11" borderId="3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1" fillId="11" borderId="0" xfId="0" applyFont="1" applyFill="1" applyAlignment="1">
      <alignment horizontal="center"/>
    </xf>
    <xf numFmtId="0" fontId="0" fillId="11" borderId="0" xfId="0" applyFill="1"/>
    <xf numFmtId="0" fontId="0" fillId="11" borderId="15" xfId="0" applyFill="1" applyBorder="1"/>
    <xf numFmtId="0" fontId="11" fillId="0" borderId="0" xfId="0" applyFont="1"/>
    <xf numFmtId="0" fontId="0" fillId="0" borderId="0" xfId="0" applyFont="1"/>
    <xf numFmtId="0" fontId="3" fillId="3" borderId="16" xfId="0" applyFont="1" applyFill="1" applyBorder="1" applyAlignment="1">
      <alignment horizontal="center" textRotation="90"/>
    </xf>
    <xf numFmtId="0" fontId="3" fillId="3" borderId="8" xfId="0" applyFont="1" applyFill="1" applyBorder="1" applyAlignment="1">
      <alignment horizontal="center" textRotation="90"/>
    </xf>
    <xf numFmtId="0" fontId="3" fillId="3" borderId="6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 textRotation="90"/>
    </xf>
    <xf numFmtId="0" fontId="3" fillId="3" borderId="18" xfId="0" applyFont="1" applyFill="1" applyBorder="1" applyAlignment="1">
      <alignment horizontal="center" textRotation="90"/>
    </xf>
    <xf numFmtId="0" fontId="4" fillId="4" borderId="19" xfId="0" applyFont="1" applyFill="1" applyBorder="1" applyAlignment="1">
      <alignment horizontal="center" textRotation="90"/>
    </xf>
    <xf numFmtId="0" fontId="4" fillId="4" borderId="17" xfId="0" applyFont="1" applyFill="1" applyBorder="1" applyAlignment="1">
      <alignment horizontal="center" textRotation="90"/>
    </xf>
    <xf numFmtId="0" fontId="0" fillId="4" borderId="20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 textRotation="90"/>
    </xf>
    <xf numFmtId="0" fontId="4" fillId="5" borderId="17" xfId="0" applyFont="1" applyFill="1" applyBorder="1" applyAlignment="1">
      <alignment horizontal="center" textRotation="90"/>
    </xf>
    <xf numFmtId="0" fontId="0" fillId="5" borderId="20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 textRotation="90"/>
    </xf>
    <xf numFmtId="0" fontId="4" fillId="6" borderId="17" xfId="0" applyFont="1" applyFill="1" applyBorder="1" applyAlignment="1">
      <alignment horizontal="center" textRotation="90"/>
    </xf>
    <xf numFmtId="0" fontId="0" fillId="6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center" textRotation="90"/>
    </xf>
    <xf numFmtId="0" fontId="1" fillId="2" borderId="22" xfId="0" applyFont="1" applyFill="1" applyBorder="1" applyAlignment="1">
      <alignment horizontal="center" vertical="center" textRotation="9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7" Type="http://schemas.openxmlformats.org/officeDocument/2006/relationships/revisionLog" Target="revisionLog1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EDAFA31-70CB-4233-BB70-E97E24FB3E45}" diskRevisions="1" revisionId="17" version="2">
  <header guid="{3EDAFA31-70CB-4233-BB70-E97E24FB3E45}" dateTime="2016-05-12T16:20:19" maxSheetId="2" userName="art" r:id="rId17" minRId="1" maxRId="16">
    <sheetIdMap count="1">
      <sheetId val="1"/>
    </sheetIdMap>
  </header>
</header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I7">
      <f>SUM(I8,I68,I69,I73)</f>
    </oc>
    <nc r="I7">
      <v>30</v>
    </nc>
  </rcc>
  <rcc rId="2" sId="1">
    <oc r="D7">
      <f>SUM(D8,D68,D69,D73)</f>
    </oc>
    <nc r="D7">
      <v>30</v>
    </nc>
  </rcc>
  <rcc rId="3" sId="1">
    <oc r="F7">
      <f>SUM(F8,F68,F69,F73)</f>
    </oc>
    <nc r="F7">
      <v>30</v>
    </nc>
  </rcc>
  <rcc rId="4" sId="1">
    <oc r="G7">
      <f>SUM(G8,G68,G69,G73)</f>
    </oc>
    <nc r="G7">
      <v>30</v>
    </nc>
  </rcc>
  <rcc rId="5" sId="1">
    <oc r="K7">
      <f>SUM(K8,K68,K69,K73)</f>
    </oc>
    <nc r="K7">
      <v>1800</v>
    </nc>
  </rcc>
  <rcc rId="6" sId="1">
    <oc r="L7">
      <f>SUM(L8,L68,L69,L73)</f>
    </oc>
    <nc r="L7">
      <v>900</v>
    </nc>
  </rcc>
  <rcc rId="7" sId="1">
    <oc r="M7">
      <f>SUM(M8,M68,M69,M73)</f>
    </oc>
    <nc r="M7">
      <v>60</v>
    </nc>
  </rcc>
  <rcc rId="8" sId="1">
    <oc r="O7">
      <f>SUM(O8,O68,O69,O73)</f>
    </oc>
    <nc r="O7">
      <v>750</v>
    </nc>
  </rcc>
  <rcc rId="9" sId="1">
    <oc r="AG7">
      <f>SUM(AG8,AG68,AG69,AG73)</f>
    </oc>
    <nc r="AG7">
      <v>180</v>
    </nc>
  </rcc>
  <rcc rId="10" sId="1">
    <oc r="AM7">
      <f>SUM(AM8,AM54,AM55,AM59)</f>
    </oc>
    <nc r="AM7">
      <v>180</v>
    </nc>
  </rcc>
  <rcc rId="11" sId="1">
    <oc r="AQ7">
      <f>SUM(AQ8,AQ54,AQ55,AQ59)</f>
    </oc>
    <nc r="AQ7">
      <v>30</v>
    </nc>
  </rcc>
  <rcc rId="12" sId="1">
    <oc r="AS7">
      <f>SUM(AS8,AS54,AS55,AS59)</f>
    </oc>
    <nc r="AS7">
      <v>120</v>
    </nc>
  </rcc>
  <rcc rId="13" sId="1">
    <oc r="AV7">
      <f>SUM(AV8,AV54,AV55,AV59)</f>
    </oc>
    <nc r="AV7">
      <v>180</v>
    </nc>
  </rcc>
  <rcc rId="14" sId="1">
    <oc r="AW7">
      <f>SUM(AW8,AW54,AW55,AW59)</f>
    </oc>
    <nc r="AW7">
      <v>30</v>
    </nc>
  </rcc>
  <rcc rId="15" sId="1">
    <oc r="AY7">
      <f>SUM(AY8,AY54,AY55,AY59)</f>
    </oc>
    <nc r="AY7">
      <v>60</v>
    </nc>
  </rcc>
  <rcc rId="16" sId="1">
    <oc r="R7">
      <f>SUM(R8,R68,R69,R73)</f>
    </oc>
    <nc r="R7">
      <v>240</v>
    </nc>
  </rcc>
  <rdn rId="0" localSheetId="1" customView="1" name="Z_206BA593_5785_4841_8466_29748BB29C69_.wvu.Cols" hidden="1" oldHidden="1">
    <formula>'pierwszego stopnia'!$BB:$BC</formula>
  </rdn>
  <rcv guid="{206BA593-5785-4841-8466-29748BB29C6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6"/>
  <sheetViews>
    <sheetView tabSelected="1" view="pageLayout" zoomScale="50" zoomScaleNormal="60" zoomScalePageLayoutView="50" workbookViewId="0">
      <selection activeCell="B36" sqref="B36"/>
    </sheetView>
  </sheetViews>
  <sheetFormatPr defaultRowHeight="15" x14ac:dyDescent="0.25"/>
  <cols>
    <col min="1" max="1" width="6" style="15"/>
    <col min="2" max="2" width="37.42578125"/>
    <col min="3" max="3" width="4.5703125"/>
    <col min="4" max="4" width="3.85546875"/>
    <col min="5" max="5" width="4.28515625"/>
    <col min="6" max="6" width="3.7109375"/>
    <col min="7" max="7" width="4.140625"/>
    <col min="8" max="8" width="3.7109375"/>
    <col min="9" max="9" width="5"/>
    <col min="10" max="10" width="4.85546875" style="16"/>
    <col min="11" max="11" width="6.42578125" style="17"/>
    <col min="12" max="12" width="7" style="18"/>
    <col min="13" max="13" width="6.5703125" style="18"/>
    <col min="14" max="14" width="6.140625" style="18"/>
    <col min="15" max="15" width="5.7109375" style="18"/>
    <col min="16" max="16" width="5.5703125" style="18"/>
    <col min="17" max="17" width="5.85546875" style="18"/>
    <col min="18" max="18" width="5.28515625"/>
    <col min="19" max="19" width="3.42578125"/>
    <col min="20" max="20" width="5.7109375"/>
    <col min="21" max="21" width="4.28515625"/>
    <col min="22" max="22" width="3.42578125"/>
    <col min="23" max="23" width="3.7109375"/>
    <col min="24" max="24" width="4.85546875"/>
    <col min="25" max="25" width="3.5703125"/>
    <col min="26" max="28" width="4.85546875"/>
    <col min="29" max="29" width="3.5703125"/>
    <col min="30" max="30" width="5.28515625"/>
    <col min="31" max="31" width="4.5703125"/>
    <col min="32" max="32" width="4.28515625"/>
    <col min="33" max="33" width="5.28515625"/>
    <col min="34" max="34" width="3.5703125"/>
    <col min="35" max="35" width="3.7109375"/>
    <col min="36" max="36" width="4.140625"/>
    <col min="37" max="38" width="3.42578125"/>
    <col min="39" max="39" width="5.85546875"/>
    <col min="40" max="40" width="3.85546875"/>
    <col min="41" max="41" width="4"/>
    <col min="42" max="42" width="5.5703125"/>
    <col min="43" max="43" width="4.140625"/>
    <col min="44" max="44" width="4.7109375"/>
    <col min="45" max="45" width="5.140625"/>
    <col min="46" max="46" width="4.42578125"/>
    <col min="47" max="47" width="3.85546875"/>
    <col min="48" max="48" width="6.28515625"/>
    <col min="49" max="53" width="3.85546875"/>
    <col min="54" max="54" width="0" style="19" hidden="1"/>
    <col min="55" max="55" width="0" hidden="1"/>
    <col min="56" max="1025" width="8.7109375"/>
  </cols>
  <sheetData>
    <row r="1" spans="1:56" ht="13.5" customHeight="1" x14ac:dyDescent="0.2">
      <c r="A1" s="14" t="s">
        <v>0</v>
      </c>
      <c r="B1" s="13" t="s">
        <v>1</v>
      </c>
      <c r="C1" s="12" t="s">
        <v>2</v>
      </c>
      <c r="D1" s="11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9" t="s">
        <v>8</v>
      </c>
      <c r="J1" s="8" t="s">
        <v>9</v>
      </c>
      <c r="K1" s="7" t="s">
        <v>10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20"/>
      <c r="AW1" s="20"/>
      <c r="AX1" s="20"/>
      <c r="AY1" s="20"/>
      <c r="AZ1" s="20"/>
      <c r="BA1" s="21"/>
      <c r="BB1" s="6" t="s">
        <v>11</v>
      </c>
      <c r="BC1" s="6"/>
    </row>
    <row r="2" spans="1:56" ht="13.5" customHeight="1" x14ac:dyDescent="0.2">
      <c r="A2" s="14"/>
      <c r="B2" s="13"/>
      <c r="C2" s="12"/>
      <c r="D2" s="11"/>
      <c r="E2" s="10"/>
      <c r="F2" s="10"/>
      <c r="G2" s="10"/>
      <c r="H2" s="10"/>
      <c r="I2" s="9"/>
      <c r="J2" s="8"/>
      <c r="K2" s="5" t="s">
        <v>12</v>
      </c>
      <c r="L2" s="4" t="s">
        <v>13</v>
      </c>
      <c r="M2" s="4"/>
      <c r="N2" s="4"/>
      <c r="O2" s="4"/>
      <c r="P2" s="4"/>
      <c r="Q2" s="4"/>
      <c r="R2" s="3" t="s">
        <v>14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" t="s">
        <v>15</v>
      </c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1" t="s">
        <v>16</v>
      </c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6"/>
      <c r="BC2" s="6"/>
      <c r="BD2" s="22"/>
    </row>
    <row r="3" spans="1:56" ht="12.75" customHeight="1" x14ac:dyDescent="0.2">
      <c r="A3" s="14"/>
      <c r="B3" s="13"/>
      <c r="C3" s="12"/>
      <c r="D3" s="11"/>
      <c r="E3" s="10"/>
      <c r="F3" s="10"/>
      <c r="G3" s="10"/>
      <c r="H3" s="10"/>
      <c r="I3" s="9"/>
      <c r="J3" s="8"/>
      <c r="K3" s="5"/>
      <c r="L3" s="142" t="s">
        <v>17</v>
      </c>
      <c r="M3" s="143" t="s">
        <v>18</v>
      </c>
      <c r="N3" s="143" t="s">
        <v>19</v>
      </c>
      <c r="O3" s="144" t="s">
        <v>20</v>
      </c>
      <c r="P3" s="144"/>
      <c r="Q3" s="144"/>
      <c r="R3" s="145" t="s">
        <v>21</v>
      </c>
      <c r="S3" s="145"/>
      <c r="T3" s="145"/>
      <c r="U3" s="145"/>
      <c r="V3" s="145"/>
      <c r="W3" s="145"/>
      <c r="X3" s="145" t="s">
        <v>22</v>
      </c>
      <c r="Y3" s="145"/>
      <c r="Z3" s="145"/>
      <c r="AA3" s="145"/>
      <c r="AB3" s="145"/>
      <c r="AC3" s="145"/>
      <c r="AD3" s="146" t="s">
        <v>23</v>
      </c>
      <c r="AE3" s="146"/>
      <c r="AF3" s="146"/>
      <c r="AG3" s="146"/>
      <c r="AH3" s="146"/>
      <c r="AI3" s="146"/>
      <c r="AJ3" s="146" t="s">
        <v>24</v>
      </c>
      <c r="AK3" s="146"/>
      <c r="AL3" s="146"/>
      <c r="AM3" s="146"/>
      <c r="AN3" s="146"/>
      <c r="AO3" s="146"/>
      <c r="AP3" s="147" t="s">
        <v>25</v>
      </c>
      <c r="AQ3" s="147"/>
      <c r="AR3" s="147"/>
      <c r="AS3" s="147"/>
      <c r="AT3" s="147"/>
      <c r="AU3" s="147"/>
      <c r="AV3" s="147" t="s">
        <v>26</v>
      </c>
      <c r="AW3" s="147"/>
      <c r="AX3" s="147"/>
      <c r="AY3" s="147"/>
      <c r="AZ3" s="147"/>
      <c r="BA3" s="147"/>
      <c r="BB3" s="6"/>
      <c r="BC3" s="6"/>
      <c r="BD3" s="22"/>
    </row>
    <row r="4" spans="1:56" ht="12.75" customHeight="1" x14ac:dyDescent="0.2">
      <c r="A4" s="14"/>
      <c r="B4" s="13"/>
      <c r="C4" s="12"/>
      <c r="D4" s="11"/>
      <c r="E4" s="10"/>
      <c r="F4" s="10"/>
      <c r="G4" s="10"/>
      <c r="H4" s="10"/>
      <c r="I4" s="9"/>
      <c r="J4" s="8"/>
      <c r="K4" s="5"/>
      <c r="L4" s="142"/>
      <c r="M4" s="143"/>
      <c r="N4" s="143"/>
      <c r="O4" s="148" t="s">
        <v>27</v>
      </c>
      <c r="P4" s="148" t="s">
        <v>28</v>
      </c>
      <c r="Q4" s="149" t="s">
        <v>29</v>
      </c>
      <c r="R4" s="150" t="s">
        <v>17</v>
      </c>
      <c r="S4" s="151" t="s">
        <v>18</v>
      </c>
      <c r="T4" s="151" t="s">
        <v>19</v>
      </c>
      <c r="U4" s="152" t="s">
        <v>20</v>
      </c>
      <c r="V4" s="152"/>
      <c r="W4" s="152"/>
      <c r="X4" s="150" t="s">
        <v>17</v>
      </c>
      <c r="Y4" s="151" t="s">
        <v>18</v>
      </c>
      <c r="Z4" s="151" t="s">
        <v>19</v>
      </c>
      <c r="AA4" s="152" t="s">
        <v>20</v>
      </c>
      <c r="AB4" s="152"/>
      <c r="AC4" s="152"/>
      <c r="AD4" s="153" t="s">
        <v>17</v>
      </c>
      <c r="AE4" s="154" t="s">
        <v>18</v>
      </c>
      <c r="AF4" s="154" t="s">
        <v>19</v>
      </c>
      <c r="AG4" s="155" t="s">
        <v>20</v>
      </c>
      <c r="AH4" s="155"/>
      <c r="AI4" s="155"/>
      <c r="AJ4" s="153" t="s">
        <v>17</v>
      </c>
      <c r="AK4" s="154" t="s">
        <v>18</v>
      </c>
      <c r="AL4" s="154" t="s">
        <v>19</v>
      </c>
      <c r="AM4" s="155" t="s">
        <v>20</v>
      </c>
      <c r="AN4" s="155"/>
      <c r="AO4" s="155"/>
      <c r="AP4" s="156" t="s">
        <v>17</v>
      </c>
      <c r="AQ4" s="157" t="s">
        <v>18</v>
      </c>
      <c r="AR4" s="157" t="s">
        <v>19</v>
      </c>
      <c r="AS4" s="158" t="s">
        <v>20</v>
      </c>
      <c r="AT4" s="158"/>
      <c r="AU4" s="158"/>
      <c r="AV4" s="156" t="s">
        <v>17</v>
      </c>
      <c r="AW4" s="157" t="s">
        <v>18</v>
      </c>
      <c r="AX4" s="157" t="s">
        <v>19</v>
      </c>
      <c r="AY4" s="158" t="s">
        <v>20</v>
      </c>
      <c r="AZ4" s="158"/>
      <c r="BA4" s="158"/>
      <c r="BB4" s="159" t="s">
        <v>30</v>
      </c>
      <c r="BC4" s="160" t="s">
        <v>1</v>
      </c>
      <c r="BD4" s="22"/>
    </row>
    <row r="5" spans="1:56" ht="93" customHeight="1" x14ac:dyDescent="0.2">
      <c r="A5" s="14"/>
      <c r="B5" s="13"/>
      <c r="C5" s="12"/>
      <c r="D5" s="11"/>
      <c r="E5" s="10"/>
      <c r="F5" s="10"/>
      <c r="G5" s="10"/>
      <c r="H5" s="10"/>
      <c r="I5" s="9"/>
      <c r="J5" s="8"/>
      <c r="K5" s="5"/>
      <c r="L5" s="142"/>
      <c r="M5" s="143"/>
      <c r="N5" s="143"/>
      <c r="O5" s="143"/>
      <c r="P5" s="143"/>
      <c r="Q5" s="149"/>
      <c r="R5" s="150"/>
      <c r="S5" s="151"/>
      <c r="T5" s="151"/>
      <c r="U5" s="23" t="s">
        <v>27</v>
      </c>
      <c r="V5" s="23" t="s">
        <v>28</v>
      </c>
      <c r="W5" s="26" t="s">
        <v>29</v>
      </c>
      <c r="X5" s="150"/>
      <c r="Y5" s="151"/>
      <c r="Z5" s="151"/>
      <c r="AA5" s="23" t="s">
        <v>27</v>
      </c>
      <c r="AB5" s="23" t="s">
        <v>28</v>
      </c>
      <c r="AC5" s="26" t="s">
        <v>29</v>
      </c>
      <c r="AD5" s="153"/>
      <c r="AE5" s="154"/>
      <c r="AF5" s="154"/>
      <c r="AG5" s="24" t="s">
        <v>27</v>
      </c>
      <c r="AH5" s="24" t="s">
        <v>28</v>
      </c>
      <c r="AI5" s="27" t="s">
        <v>29</v>
      </c>
      <c r="AJ5" s="153"/>
      <c r="AK5" s="154"/>
      <c r="AL5" s="154"/>
      <c r="AM5" s="24" t="s">
        <v>27</v>
      </c>
      <c r="AN5" s="24" t="s">
        <v>28</v>
      </c>
      <c r="AO5" s="27" t="s">
        <v>29</v>
      </c>
      <c r="AP5" s="156"/>
      <c r="AQ5" s="157"/>
      <c r="AR5" s="157"/>
      <c r="AS5" s="25" t="s">
        <v>27</v>
      </c>
      <c r="AT5" s="25" t="s">
        <v>28</v>
      </c>
      <c r="AU5" s="28" t="s">
        <v>29</v>
      </c>
      <c r="AV5" s="156"/>
      <c r="AW5" s="157"/>
      <c r="AX5" s="157"/>
      <c r="AY5" s="25" t="s">
        <v>27</v>
      </c>
      <c r="AZ5" s="25" t="s">
        <v>28</v>
      </c>
      <c r="BA5" s="28" t="s">
        <v>29</v>
      </c>
      <c r="BB5" s="159"/>
      <c r="BC5" s="160"/>
      <c r="BD5" s="22"/>
    </row>
    <row r="6" spans="1:56" s="44" customFormat="1" ht="13.5" customHeight="1" x14ac:dyDescent="0.2">
      <c r="A6" s="29">
        <v>1</v>
      </c>
      <c r="B6" s="30">
        <v>2</v>
      </c>
      <c r="C6" s="31">
        <v>3</v>
      </c>
      <c r="D6" s="32" t="s">
        <v>31</v>
      </c>
      <c r="E6" s="33" t="s">
        <v>32</v>
      </c>
      <c r="F6" s="33" t="s">
        <v>33</v>
      </c>
      <c r="G6" s="33" t="s">
        <v>34</v>
      </c>
      <c r="H6" s="33" t="s">
        <v>35</v>
      </c>
      <c r="I6" s="34" t="s">
        <v>36</v>
      </c>
      <c r="J6" s="31">
        <v>4</v>
      </c>
      <c r="K6" s="35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7">
        <v>11</v>
      </c>
      <c r="R6" s="38">
        <v>12</v>
      </c>
      <c r="S6" s="39">
        <v>13</v>
      </c>
      <c r="T6" s="39">
        <v>14</v>
      </c>
      <c r="U6" s="39">
        <v>15</v>
      </c>
      <c r="V6" s="39">
        <v>16</v>
      </c>
      <c r="W6" s="40">
        <v>17</v>
      </c>
      <c r="X6" s="38">
        <v>18</v>
      </c>
      <c r="Y6" s="39">
        <v>19</v>
      </c>
      <c r="Z6" s="39">
        <v>20</v>
      </c>
      <c r="AA6" s="39">
        <v>21</v>
      </c>
      <c r="AB6" s="39">
        <v>22</v>
      </c>
      <c r="AC6" s="40">
        <v>23</v>
      </c>
      <c r="AD6" s="38">
        <v>24</v>
      </c>
      <c r="AE6" s="39">
        <v>25</v>
      </c>
      <c r="AF6" s="39">
        <v>26</v>
      </c>
      <c r="AG6" s="39">
        <v>27</v>
      </c>
      <c r="AH6" s="39">
        <v>28</v>
      </c>
      <c r="AI6" s="40">
        <v>29</v>
      </c>
      <c r="AJ6" s="38">
        <v>30</v>
      </c>
      <c r="AK6" s="39">
        <v>31</v>
      </c>
      <c r="AL6" s="39">
        <v>32</v>
      </c>
      <c r="AM6" s="39">
        <v>33</v>
      </c>
      <c r="AN6" s="39">
        <v>34</v>
      </c>
      <c r="AO6" s="40">
        <v>35</v>
      </c>
      <c r="AP6" s="38">
        <v>36</v>
      </c>
      <c r="AQ6" s="39">
        <v>37</v>
      </c>
      <c r="AR6" s="39">
        <v>38</v>
      </c>
      <c r="AS6" s="39">
        <v>39</v>
      </c>
      <c r="AT6" s="39">
        <v>40</v>
      </c>
      <c r="AU6" s="40">
        <v>41</v>
      </c>
      <c r="AV6" s="38">
        <v>42</v>
      </c>
      <c r="AW6" s="39">
        <v>43</v>
      </c>
      <c r="AX6" s="39">
        <v>44</v>
      </c>
      <c r="AY6" s="39">
        <v>45</v>
      </c>
      <c r="AZ6" s="39">
        <v>46</v>
      </c>
      <c r="BA6" s="40">
        <v>47</v>
      </c>
      <c r="BB6" s="41"/>
      <c r="BC6" s="42"/>
      <c r="BD6" s="43"/>
    </row>
    <row r="7" spans="1:56" s="17" customFormat="1" ht="18" customHeight="1" x14ac:dyDescent="0.25">
      <c r="A7" s="45"/>
      <c r="B7" s="46" t="s">
        <v>37</v>
      </c>
      <c r="C7" s="47"/>
      <c r="D7" s="48">
        <v>30</v>
      </c>
      <c r="E7" s="49">
        <f>SUM(E8,E68,E69,E73)</f>
        <v>30</v>
      </c>
      <c r="F7" s="49">
        <v>30</v>
      </c>
      <c r="G7" s="49">
        <v>30</v>
      </c>
      <c r="H7" s="49">
        <f>SUM(H8,H37,H38)</f>
        <v>30</v>
      </c>
      <c r="I7" s="50">
        <v>30</v>
      </c>
      <c r="J7" s="47">
        <f>SUM(J8,J37,J38)</f>
        <v>180</v>
      </c>
      <c r="K7" s="48">
        <v>1800</v>
      </c>
      <c r="L7" s="49">
        <v>900</v>
      </c>
      <c r="M7" s="49">
        <v>60</v>
      </c>
      <c r="N7" s="49">
        <f t="shared" ref="K7:AI7" si="0">SUM(N8,N68,N69,N73)</f>
        <v>30</v>
      </c>
      <c r="O7" s="49">
        <v>750</v>
      </c>
      <c r="P7" s="49">
        <f t="shared" si="0"/>
        <v>30</v>
      </c>
      <c r="Q7" s="50">
        <f t="shared" si="0"/>
        <v>30</v>
      </c>
      <c r="R7" s="48">
        <v>240</v>
      </c>
      <c r="S7" s="49">
        <f t="shared" si="0"/>
        <v>0</v>
      </c>
      <c r="T7" s="49">
        <f t="shared" si="0"/>
        <v>0</v>
      </c>
      <c r="U7" s="49">
        <f t="shared" si="0"/>
        <v>90</v>
      </c>
      <c r="V7" s="49">
        <f t="shared" si="0"/>
        <v>0</v>
      </c>
      <c r="W7" s="50">
        <f t="shared" si="0"/>
        <v>0</v>
      </c>
      <c r="X7" s="48">
        <f t="shared" si="0"/>
        <v>150</v>
      </c>
      <c r="Y7" s="49">
        <f t="shared" si="0"/>
        <v>0</v>
      </c>
      <c r="Z7" s="49">
        <f t="shared" si="0"/>
        <v>30</v>
      </c>
      <c r="AA7" s="49">
        <f t="shared" si="0"/>
        <v>120</v>
      </c>
      <c r="AB7" s="49">
        <f t="shared" si="0"/>
        <v>0</v>
      </c>
      <c r="AC7" s="50">
        <f t="shared" si="0"/>
        <v>0</v>
      </c>
      <c r="AD7" s="48">
        <f t="shared" si="0"/>
        <v>120</v>
      </c>
      <c r="AE7" s="49">
        <f t="shared" si="0"/>
        <v>0</v>
      </c>
      <c r="AF7" s="49">
        <f t="shared" si="0"/>
        <v>0</v>
      </c>
      <c r="AG7" s="49">
        <v>180</v>
      </c>
      <c r="AH7" s="49">
        <f t="shared" si="0"/>
        <v>0</v>
      </c>
      <c r="AI7" s="50">
        <f t="shared" si="0"/>
        <v>0</v>
      </c>
      <c r="AJ7" s="48">
        <f t="shared" ref="AJ7:BA7" si="1">SUM(AJ8,AJ54,AJ55,AJ59)</f>
        <v>90</v>
      </c>
      <c r="AK7" s="49">
        <f t="shared" si="1"/>
        <v>0</v>
      </c>
      <c r="AL7" s="49">
        <f t="shared" si="1"/>
        <v>0</v>
      </c>
      <c r="AM7" s="49">
        <v>180</v>
      </c>
      <c r="AN7" s="49">
        <f t="shared" si="1"/>
        <v>0</v>
      </c>
      <c r="AO7" s="50">
        <f t="shared" si="1"/>
        <v>30</v>
      </c>
      <c r="AP7" s="48">
        <f t="shared" si="1"/>
        <v>120</v>
      </c>
      <c r="AQ7" s="49">
        <v>30</v>
      </c>
      <c r="AR7" s="49">
        <f t="shared" si="1"/>
        <v>0</v>
      </c>
      <c r="AS7" s="49">
        <v>120</v>
      </c>
      <c r="AT7" s="49">
        <f t="shared" si="1"/>
        <v>0</v>
      </c>
      <c r="AU7" s="50">
        <f t="shared" si="1"/>
        <v>0</v>
      </c>
      <c r="AV7" s="48">
        <v>180</v>
      </c>
      <c r="AW7" s="49">
        <v>30</v>
      </c>
      <c r="AX7" s="49">
        <f t="shared" si="1"/>
        <v>0</v>
      </c>
      <c r="AY7" s="49">
        <v>60</v>
      </c>
      <c r="AZ7" s="49">
        <f t="shared" si="1"/>
        <v>30</v>
      </c>
      <c r="BA7" s="50">
        <f t="shared" si="1"/>
        <v>0</v>
      </c>
      <c r="BB7" s="47"/>
      <c r="BC7" s="51" t="s">
        <v>38</v>
      </c>
      <c r="BD7" s="52"/>
    </row>
    <row r="8" spans="1:56" ht="18" customHeight="1" x14ac:dyDescent="0.25">
      <c r="A8" s="45"/>
      <c r="B8" s="53" t="s">
        <v>39</v>
      </c>
      <c r="C8" s="54"/>
      <c r="D8" s="55">
        <f t="shared" ref="D8:AI8" si="2">SUM(D9,D15)</f>
        <v>28</v>
      </c>
      <c r="E8" s="56">
        <f t="shared" si="2"/>
        <v>30</v>
      </c>
      <c r="F8" s="56">
        <f t="shared" si="2"/>
        <v>24</v>
      </c>
      <c r="G8" s="56">
        <f t="shared" si="2"/>
        <v>28</v>
      </c>
      <c r="H8" s="56">
        <f t="shared" si="2"/>
        <v>19</v>
      </c>
      <c r="I8" s="57">
        <f t="shared" si="2"/>
        <v>10</v>
      </c>
      <c r="J8" s="54">
        <f t="shared" si="2"/>
        <v>139</v>
      </c>
      <c r="K8" s="55">
        <f t="shared" si="2"/>
        <v>1470</v>
      </c>
      <c r="L8" s="56">
        <f t="shared" si="2"/>
        <v>750</v>
      </c>
      <c r="M8" s="56">
        <f t="shared" si="2"/>
        <v>0</v>
      </c>
      <c r="N8" s="56">
        <f t="shared" si="2"/>
        <v>30</v>
      </c>
      <c r="O8" s="56">
        <f t="shared" si="2"/>
        <v>630</v>
      </c>
      <c r="P8" s="56">
        <f t="shared" si="2"/>
        <v>30</v>
      </c>
      <c r="Q8" s="57">
        <f t="shared" si="2"/>
        <v>30</v>
      </c>
      <c r="R8" s="55">
        <f t="shared" si="2"/>
        <v>210</v>
      </c>
      <c r="S8" s="56">
        <f t="shared" si="2"/>
        <v>0</v>
      </c>
      <c r="T8" s="56">
        <f t="shared" si="2"/>
        <v>0</v>
      </c>
      <c r="U8" s="56">
        <f t="shared" si="2"/>
        <v>90</v>
      </c>
      <c r="V8" s="56">
        <f t="shared" si="2"/>
        <v>0</v>
      </c>
      <c r="W8" s="57">
        <f t="shared" si="2"/>
        <v>0</v>
      </c>
      <c r="X8" s="55">
        <f t="shared" si="2"/>
        <v>150</v>
      </c>
      <c r="Y8" s="56">
        <f t="shared" si="2"/>
        <v>0</v>
      </c>
      <c r="Z8" s="56">
        <f t="shared" si="2"/>
        <v>30</v>
      </c>
      <c r="AA8" s="56">
        <f t="shared" si="2"/>
        <v>120</v>
      </c>
      <c r="AB8" s="56">
        <f t="shared" si="2"/>
        <v>0</v>
      </c>
      <c r="AC8" s="57">
        <f t="shared" si="2"/>
        <v>0</v>
      </c>
      <c r="AD8" s="55">
        <f t="shared" si="2"/>
        <v>120</v>
      </c>
      <c r="AE8" s="56">
        <f t="shared" si="2"/>
        <v>0</v>
      </c>
      <c r="AF8" s="56">
        <f t="shared" si="2"/>
        <v>0</v>
      </c>
      <c r="AG8" s="56">
        <f t="shared" si="2"/>
        <v>150</v>
      </c>
      <c r="AH8" s="56">
        <f t="shared" si="2"/>
        <v>0</v>
      </c>
      <c r="AI8" s="57">
        <f t="shared" si="2"/>
        <v>0</v>
      </c>
      <c r="AJ8" s="55">
        <f t="shared" ref="AJ8:BO8" si="3">SUM(AJ9,AJ15)</f>
        <v>90</v>
      </c>
      <c r="AK8" s="56">
        <f t="shared" si="3"/>
        <v>0</v>
      </c>
      <c r="AL8" s="56">
        <f t="shared" si="3"/>
        <v>0</v>
      </c>
      <c r="AM8" s="56">
        <f t="shared" si="3"/>
        <v>150</v>
      </c>
      <c r="AN8" s="56">
        <f t="shared" si="3"/>
        <v>0</v>
      </c>
      <c r="AO8" s="57">
        <f t="shared" si="3"/>
        <v>30</v>
      </c>
      <c r="AP8" s="55">
        <f t="shared" si="3"/>
        <v>120</v>
      </c>
      <c r="AQ8" s="56">
        <f t="shared" si="3"/>
        <v>0</v>
      </c>
      <c r="AR8" s="56">
        <f t="shared" si="3"/>
        <v>0</v>
      </c>
      <c r="AS8" s="56">
        <f t="shared" si="3"/>
        <v>90</v>
      </c>
      <c r="AT8" s="56">
        <f t="shared" si="3"/>
        <v>0</v>
      </c>
      <c r="AU8" s="57">
        <f t="shared" si="3"/>
        <v>0</v>
      </c>
      <c r="AV8" s="55">
        <f t="shared" si="3"/>
        <v>60</v>
      </c>
      <c r="AW8" s="56">
        <f t="shared" si="3"/>
        <v>0</v>
      </c>
      <c r="AX8" s="56">
        <f t="shared" si="3"/>
        <v>0</v>
      </c>
      <c r="AY8" s="56">
        <f t="shared" si="3"/>
        <v>30</v>
      </c>
      <c r="AZ8" s="56">
        <f t="shared" si="3"/>
        <v>30</v>
      </c>
      <c r="BA8" s="57">
        <f t="shared" si="3"/>
        <v>0</v>
      </c>
      <c r="BB8" s="54"/>
      <c r="BC8" s="58" t="s">
        <v>40</v>
      </c>
      <c r="BD8" s="52"/>
    </row>
    <row r="9" spans="1:56" ht="16.5" customHeight="1" x14ac:dyDescent="0.25">
      <c r="A9" s="59" t="s">
        <v>41</v>
      </c>
      <c r="B9" s="60" t="s">
        <v>42</v>
      </c>
      <c r="C9" s="61"/>
      <c r="D9" s="62">
        <f t="shared" ref="D9:J9" si="4">SUM(D10,D11,D12,D13,D14)</f>
        <v>4</v>
      </c>
      <c r="E9" s="63">
        <f t="shared" si="4"/>
        <v>4</v>
      </c>
      <c r="F9" s="63">
        <f t="shared" si="4"/>
        <v>3</v>
      </c>
      <c r="G9" s="63">
        <f t="shared" si="4"/>
        <v>2</v>
      </c>
      <c r="H9" s="63">
        <f t="shared" si="4"/>
        <v>0</v>
      </c>
      <c r="I9" s="64">
        <f t="shared" si="4"/>
        <v>2</v>
      </c>
      <c r="J9" s="61">
        <f t="shared" si="4"/>
        <v>15</v>
      </c>
      <c r="K9" s="62">
        <f t="shared" ref="K9:BA9" si="5">SUM(K10:K14)</f>
        <v>240</v>
      </c>
      <c r="L9" s="63">
        <f t="shared" si="5"/>
        <v>30</v>
      </c>
      <c r="M9" s="63">
        <f t="shared" si="5"/>
        <v>0</v>
      </c>
      <c r="N9" s="63">
        <f t="shared" si="5"/>
        <v>30</v>
      </c>
      <c r="O9" s="63">
        <f t="shared" si="5"/>
        <v>150</v>
      </c>
      <c r="P9" s="63">
        <f t="shared" si="5"/>
        <v>30</v>
      </c>
      <c r="Q9" s="64">
        <f t="shared" si="5"/>
        <v>0</v>
      </c>
      <c r="R9" s="62">
        <f t="shared" si="5"/>
        <v>30</v>
      </c>
      <c r="S9" s="63">
        <f t="shared" si="5"/>
        <v>0</v>
      </c>
      <c r="T9" s="63">
        <f t="shared" si="5"/>
        <v>0</v>
      </c>
      <c r="U9" s="63">
        <f t="shared" si="5"/>
        <v>30</v>
      </c>
      <c r="V9" s="63">
        <f t="shared" si="5"/>
        <v>0</v>
      </c>
      <c r="W9" s="64">
        <f t="shared" si="5"/>
        <v>0</v>
      </c>
      <c r="X9" s="62">
        <f t="shared" si="5"/>
        <v>0</v>
      </c>
      <c r="Y9" s="63">
        <f t="shared" si="5"/>
        <v>0</v>
      </c>
      <c r="Z9" s="63">
        <f t="shared" si="5"/>
        <v>30</v>
      </c>
      <c r="AA9" s="63">
        <f t="shared" si="5"/>
        <v>30</v>
      </c>
      <c r="AB9" s="63">
        <f t="shared" si="5"/>
        <v>0</v>
      </c>
      <c r="AC9" s="64">
        <f t="shared" si="5"/>
        <v>0</v>
      </c>
      <c r="AD9" s="62">
        <f t="shared" si="5"/>
        <v>0</v>
      </c>
      <c r="AE9" s="63">
        <f t="shared" si="5"/>
        <v>0</v>
      </c>
      <c r="AF9" s="63">
        <f t="shared" si="5"/>
        <v>0</v>
      </c>
      <c r="AG9" s="63">
        <f t="shared" si="5"/>
        <v>60</v>
      </c>
      <c r="AH9" s="63">
        <f t="shared" si="5"/>
        <v>0</v>
      </c>
      <c r="AI9" s="64">
        <f t="shared" si="5"/>
        <v>0</v>
      </c>
      <c r="AJ9" s="62">
        <f t="shared" si="5"/>
        <v>0</v>
      </c>
      <c r="AK9" s="63">
        <f t="shared" si="5"/>
        <v>0</v>
      </c>
      <c r="AL9" s="63">
        <f t="shared" si="5"/>
        <v>0</v>
      </c>
      <c r="AM9" s="63">
        <f t="shared" si="5"/>
        <v>30</v>
      </c>
      <c r="AN9" s="63">
        <f t="shared" si="5"/>
        <v>0</v>
      </c>
      <c r="AO9" s="64">
        <f t="shared" si="5"/>
        <v>0</v>
      </c>
      <c r="AP9" s="62">
        <f t="shared" si="5"/>
        <v>0</v>
      </c>
      <c r="AQ9" s="63">
        <f t="shared" si="5"/>
        <v>0</v>
      </c>
      <c r="AR9" s="63">
        <f t="shared" si="5"/>
        <v>0</v>
      </c>
      <c r="AS9" s="63">
        <f t="shared" si="5"/>
        <v>0</v>
      </c>
      <c r="AT9" s="63">
        <f t="shared" si="5"/>
        <v>0</v>
      </c>
      <c r="AU9" s="64">
        <f t="shared" si="5"/>
        <v>0</v>
      </c>
      <c r="AV9" s="62">
        <f t="shared" si="5"/>
        <v>0</v>
      </c>
      <c r="AW9" s="63">
        <f t="shared" si="5"/>
        <v>0</v>
      </c>
      <c r="AX9" s="63">
        <f t="shared" si="5"/>
        <v>0</v>
      </c>
      <c r="AY9" s="63">
        <f t="shared" si="5"/>
        <v>0</v>
      </c>
      <c r="AZ9" s="63">
        <f t="shared" si="5"/>
        <v>30</v>
      </c>
      <c r="BA9" s="64">
        <f t="shared" si="5"/>
        <v>0</v>
      </c>
      <c r="BB9" s="65" t="e">
        <f>BB10+#REF!+#REF!+BB14</f>
        <v>#REF!</v>
      </c>
      <c r="BC9" s="66" t="s">
        <v>42</v>
      </c>
      <c r="BD9" s="52"/>
    </row>
    <row r="10" spans="1:56" s="18" customFormat="1" ht="31.5" customHeight="1" x14ac:dyDescent="0.25">
      <c r="A10" s="67">
        <v>1</v>
      </c>
      <c r="B10" s="68" t="s">
        <v>43</v>
      </c>
      <c r="C10" s="69">
        <v>4</v>
      </c>
      <c r="D10" s="70">
        <v>2</v>
      </c>
      <c r="E10" s="71">
        <v>2</v>
      </c>
      <c r="F10" s="71">
        <v>2</v>
      </c>
      <c r="G10" s="71">
        <v>2</v>
      </c>
      <c r="H10" s="71"/>
      <c r="I10" s="72"/>
      <c r="J10" s="73">
        <v>8</v>
      </c>
      <c r="K10" s="74">
        <f>L10+M10+N10+O10+P10+Q10</f>
        <v>120</v>
      </c>
      <c r="L10" s="75">
        <f t="shared" ref="L10:Q14" si="6">R10+X10+AD10+AJ10+AP10+AV10</f>
        <v>0</v>
      </c>
      <c r="M10" s="75">
        <f t="shared" si="6"/>
        <v>0</v>
      </c>
      <c r="N10" s="75">
        <f t="shared" si="6"/>
        <v>0</v>
      </c>
      <c r="O10" s="75">
        <f t="shared" si="6"/>
        <v>120</v>
      </c>
      <c r="P10" s="75">
        <f t="shared" si="6"/>
        <v>0</v>
      </c>
      <c r="Q10" s="76">
        <f t="shared" si="6"/>
        <v>0</v>
      </c>
      <c r="R10" s="77"/>
      <c r="S10" s="75"/>
      <c r="T10" s="75"/>
      <c r="U10" s="75">
        <v>30</v>
      </c>
      <c r="V10" s="75"/>
      <c r="W10" s="76"/>
      <c r="X10" s="77"/>
      <c r="Y10" s="75"/>
      <c r="Z10" s="75"/>
      <c r="AA10" s="75">
        <v>30</v>
      </c>
      <c r="AB10" s="75"/>
      <c r="AC10" s="76"/>
      <c r="AD10" s="77"/>
      <c r="AE10" s="75"/>
      <c r="AF10" s="75"/>
      <c r="AG10" s="75">
        <v>30</v>
      </c>
      <c r="AH10" s="75"/>
      <c r="AI10" s="76"/>
      <c r="AJ10" s="77"/>
      <c r="AK10" s="75"/>
      <c r="AL10" s="75"/>
      <c r="AM10" s="75">
        <v>30</v>
      </c>
      <c r="AN10" s="75"/>
      <c r="AO10" s="76"/>
      <c r="AP10" s="77"/>
      <c r="AQ10" s="75"/>
      <c r="AR10" s="75"/>
      <c r="AS10" s="75"/>
      <c r="AT10" s="75"/>
      <c r="AU10" s="76"/>
      <c r="AV10" s="77"/>
      <c r="AW10" s="75"/>
      <c r="AX10" s="75"/>
      <c r="AY10" s="75"/>
      <c r="AZ10" s="75"/>
      <c r="BA10" s="76"/>
      <c r="BB10" s="78"/>
      <c r="BC10" s="79"/>
      <c r="BD10" s="80"/>
    </row>
    <row r="11" spans="1:56" ht="16.5" customHeight="1" x14ac:dyDescent="0.25">
      <c r="A11" s="67">
        <v>2</v>
      </c>
      <c r="B11" s="81" t="s">
        <v>44</v>
      </c>
      <c r="C11" s="69"/>
      <c r="D11" s="70">
        <v>2</v>
      </c>
      <c r="E11" s="71"/>
      <c r="F11" s="71"/>
      <c r="G11" s="71"/>
      <c r="H11" s="71"/>
      <c r="I11" s="72"/>
      <c r="J11" s="73">
        <v>2</v>
      </c>
      <c r="K11" s="74">
        <f>L11+M11+N11+O11+P11+Q11</f>
        <v>30</v>
      </c>
      <c r="L11" s="75">
        <f t="shared" si="6"/>
        <v>30</v>
      </c>
      <c r="M11" s="75">
        <f t="shared" si="6"/>
        <v>0</v>
      </c>
      <c r="N11" s="75">
        <f t="shared" si="6"/>
        <v>0</v>
      </c>
      <c r="O11" s="75">
        <f t="shared" si="6"/>
        <v>0</v>
      </c>
      <c r="P11" s="75">
        <f t="shared" si="6"/>
        <v>0</v>
      </c>
      <c r="Q11" s="76">
        <f t="shared" si="6"/>
        <v>0</v>
      </c>
      <c r="R11" s="77">
        <v>30</v>
      </c>
      <c r="S11" s="75"/>
      <c r="T11" s="75"/>
      <c r="U11" s="75"/>
      <c r="V11" s="75"/>
      <c r="W11" s="76"/>
      <c r="X11" s="77"/>
      <c r="Y11" s="75"/>
      <c r="Z11" s="75"/>
      <c r="AA11" s="75"/>
      <c r="AB11" s="75"/>
      <c r="AC11" s="76"/>
      <c r="AD11" s="77"/>
      <c r="AE11" s="75"/>
      <c r="AF11" s="75"/>
      <c r="AG11" s="75"/>
      <c r="AH11" s="75"/>
      <c r="AI11" s="76"/>
      <c r="AJ11" s="77"/>
      <c r="AK11" s="75"/>
      <c r="AL11" s="75"/>
      <c r="AM11" s="75"/>
      <c r="AN11" s="75"/>
      <c r="AO11" s="76"/>
      <c r="AP11" s="77"/>
      <c r="AQ11" s="75"/>
      <c r="AR11" s="75"/>
      <c r="AS11" s="75"/>
      <c r="AT11" s="75"/>
      <c r="AU11" s="76"/>
      <c r="AV11" s="77"/>
      <c r="AW11" s="75"/>
      <c r="AX11" s="75"/>
      <c r="AY11" s="75"/>
      <c r="AZ11" s="75"/>
      <c r="BA11" s="76"/>
      <c r="BB11" s="78"/>
      <c r="BC11" s="82"/>
      <c r="BD11" s="80"/>
    </row>
    <row r="12" spans="1:56" ht="16.5" customHeight="1" x14ac:dyDescent="0.25">
      <c r="A12" s="67">
        <v>3</v>
      </c>
      <c r="B12" s="83" t="s">
        <v>45</v>
      </c>
      <c r="C12" s="69"/>
      <c r="D12" s="70"/>
      <c r="E12" s="71"/>
      <c r="F12" s="71">
        <v>1</v>
      </c>
      <c r="G12" s="71"/>
      <c r="H12" s="71"/>
      <c r="I12" s="72"/>
      <c r="J12" s="73">
        <v>1</v>
      </c>
      <c r="K12" s="74">
        <f>L12+M12+N12+O12+P12+Q12</f>
        <v>30</v>
      </c>
      <c r="L12" s="75">
        <f t="shared" si="6"/>
        <v>0</v>
      </c>
      <c r="M12" s="75">
        <f t="shared" si="6"/>
        <v>0</v>
      </c>
      <c r="N12" s="75">
        <f t="shared" si="6"/>
        <v>0</v>
      </c>
      <c r="O12" s="75">
        <f t="shared" si="6"/>
        <v>30</v>
      </c>
      <c r="P12" s="75">
        <f t="shared" si="6"/>
        <v>0</v>
      </c>
      <c r="Q12" s="76">
        <f t="shared" si="6"/>
        <v>0</v>
      </c>
      <c r="R12" s="77"/>
      <c r="S12" s="75"/>
      <c r="T12" s="75"/>
      <c r="U12" s="75"/>
      <c r="V12" s="75"/>
      <c r="W12" s="76"/>
      <c r="X12" s="77"/>
      <c r="Y12" s="75"/>
      <c r="Z12" s="75"/>
      <c r="AA12" s="75"/>
      <c r="AB12" s="75"/>
      <c r="AC12" s="76"/>
      <c r="AD12" s="77"/>
      <c r="AE12" s="75"/>
      <c r="AF12" s="75"/>
      <c r="AG12" s="75">
        <v>30</v>
      </c>
      <c r="AH12" s="75"/>
      <c r="AI12" s="76"/>
      <c r="AJ12" s="77"/>
      <c r="AK12" s="75"/>
      <c r="AL12" s="75"/>
      <c r="AM12" s="75"/>
      <c r="AN12" s="75"/>
      <c r="AO12" s="76"/>
      <c r="AP12" s="77"/>
      <c r="AQ12" s="75"/>
      <c r="AR12" s="75"/>
      <c r="AS12" s="75"/>
      <c r="AT12" s="75"/>
      <c r="AU12" s="76"/>
      <c r="AV12" s="77"/>
      <c r="AW12" s="75"/>
      <c r="AX12" s="75"/>
      <c r="AY12" s="75"/>
      <c r="AZ12" s="75"/>
      <c r="BA12" s="76"/>
      <c r="BB12" s="78"/>
      <c r="BC12" s="82"/>
      <c r="BD12" s="80"/>
    </row>
    <row r="13" spans="1:56" ht="16.5" customHeight="1" x14ac:dyDescent="0.25">
      <c r="A13" s="67">
        <v>4</v>
      </c>
      <c r="B13" s="81" t="s">
        <v>46</v>
      </c>
      <c r="C13" s="69"/>
      <c r="D13" s="70"/>
      <c r="E13" s="71">
        <v>2</v>
      </c>
      <c r="F13" s="71"/>
      <c r="G13" s="84"/>
      <c r="H13" s="71"/>
      <c r="I13" s="72"/>
      <c r="J13" s="73">
        <v>2</v>
      </c>
      <c r="K13" s="74">
        <f>L13+M13+N13+O13+P13+Q13</f>
        <v>30</v>
      </c>
      <c r="L13" s="75">
        <f t="shared" si="6"/>
        <v>0</v>
      </c>
      <c r="M13" s="75">
        <f t="shared" si="6"/>
        <v>0</v>
      </c>
      <c r="N13" s="75">
        <f t="shared" si="6"/>
        <v>30</v>
      </c>
      <c r="O13" s="75">
        <f t="shared" si="6"/>
        <v>0</v>
      </c>
      <c r="P13" s="75">
        <f t="shared" si="6"/>
        <v>0</v>
      </c>
      <c r="Q13" s="76">
        <f t="shared" si="6"/>
        <v>0</v>
      </c>
      <c r="R13" s="77"/>
      <c r="S13" s="75"/>
      <c r="T13" s="75"/>
      <c r="U13" s="75"/>
      <c r="V13" s="75"/>
      <c r="W13" s="76"/>
      <c r="X13" s="77"/>
      <c r="Y13" s="75"/>
      <c r="Z13" s="75">
        <v>30</v>
      </c>
      <c r="AA13" s="75"/>
      <c r="AB13" s="75"/>
      <c r="AC13" s="76"/>
      <c r="AD13" s="77"/>
      <c r="AE13" s="75"/>
      <c r="AF13" s="75"/>
      <c r="AG13" s="75"/>
      <c r="AH13" s="75"/>
      <c r="AI13" s="76"/>
      <c r="AJ13" s="77"/>
      <c r="AK13" s="75"/>
      <c r="AL13" s="75"/>
      <c r="AM13" s="85"/>
      <c r="AN13" s="75"/>
      <c r="AO13" s="76"/>
      <c r="AP13" s="77"/>
      <c r="AQ13" s="75"/>
      <c r="AR13" s="75"/>
      <c r="AS13" s="75"/>
      <c r="AT13" s="75"/>
      <c r="AU13" s="76"/>
      <c r="AV13" s="77"/>
      <c r="AW13" s="75"/>
      <c r="AX13" s="75"/>
      <c r="AY13" s="75"/>
      <c r="AZ13" s="75"/>
      <c r="BA13" s="76"/>
      <c r="BB13" s="78"/>
      <c r="BC13" s="82"/>
      <c r="BD13" s="80"/>
    </row>
    <row r="14" spans="1:56" ht="16.5" customHeight="1" x14ac:dyDescent="0.25">
      <c r="A14" s="67">
        <v>6</v>
      </c>
      <c r="B14" s="81" t="s">
        <v>47</v>
      </c>
      <c r="C14" s="69"/>
      <c r="D14" s="70"/>
      <c r="E14" s="71"/>
      <c r="F14" s="71"/>
      <c r="G14" s="71"/>
      <c r="H14" s="71"/>
      <c r="I14" s="72">
        <v>2</v>
      </c>
      <c r="J14" s="73">
        <v>2</v>
      </c>
      <c r="K14" s="74">
        <f>L14+M14+N14+O14+P14+Q14</f>
        <v>30</v>
      </c>
      <c r="L14" s="75">
        <f t="shared" si="6"/>
        <v>0</v>
      </c>
      <c r="M14" s="75">
        <f t="shared" si="6"/>
        <v>0</v>
      </c>
      <c r="N14" s="75">
        <f t="shared" si="6"/>
        <v>0</v>
      </c>
      <c r="O14" s="75">
        <f t="shared" si="6"/>
        <v>0</v>
      </c>
      <c r="P14" s="75">
        <f t="shared" si="6"/>
        <v>30</v>
      </c>
      <c r="Q14" s="76">
        <f t="shared" si="6"/>
        <v>0</v>
      </c>
      <c r="R14" s="77"/>
      <c r="S14" s="75"/>
      <c r="T14" s="75"/>
      <c r="U14" s="75"/>
      <c r="V14" s="75"/>
      <c r="W14" s="76"/>
      <c r="X14" s="77"/>
      <c r="Y14" s="75"/>
      <c r="Z14" s="75"/>
      <c r="AA14" s="75"/>
      <c r="AB14" s="75"/>
      <c r="AC14" s="76"/>
      <c r="AD14" s="77"/>
      <c r="AE14" s="75"/>
      <c r="AF14" s="75"/>
      <c r="AG14" s="75"/>
      <c r="AH14" s="75"/>
      <c r="AI14" s="76"/>
      <c r="AJ14" s="77"/>
      <c r="AK14" s="75"/>
      <c r="AL14" s="75"/>
      <c r="AM14" s="75"/>
      <c r="AN14" s="75"/>
      <c r="AO14" s="76"/>
      <c r="AP14" s="77"/>
      <c r="AQ14" s="75"/>
      <c r="AR14" s="75"/>
      <c r="AS14" s="75"/>
      <c r="AT14" s="75"/>
      <c r="AU14" s="76"/>
      <c r="AV14" s="77"/>
      <c r="AW14" s="75"/>
      <c r="AX14" s="75"/>
      <c r="AY14" s="75"/>
      <c r="AZ14" s="75">
        <v>30</v>
      </c>
      <c r="BA14" s="76"/>
      <c r="BB14" s="78"/>
      <c r="BC14" s="82"/>
      <c r="BD14" s="80"/>
    </row>
    <row r="15" spans="1:56" s="17" customFormat="1" ht="30" customHeight="1" x14ac:dyDescent="0.25">
      <c r="A15" s="59" t="s">
        <v>48</v>
      </c>
      <c r="B15" s="86" t="s">
        <v>49</v>
      </c>
      <c r="C15" s="61"/>
      <c r="D15" s="62">
        <f>SUM(D16,D17,D18,D19,D20,D21,D22,D23,D24,D25,D26,D27,D28,D29,D30,D31,D32,D33,D34,D35)</f>
        <v>24</v>
      </c>
      <c r="E15" s="63">
        <f>SUM(E16,E17,E18,E19,E20,E21,E22,E23,E24,E25,E26,E27,E28,E29,E30,E31,E32,E33,E34,E35)</f>
        <v>26</v>
      </c>
      <c r="F15" s="63">
        <f>SUM(F16,F17,F18,F19,F20,F21,F22,F23,F24,F25,F26,F27,F28,F29,F30,F31,F32,F33,F34,F35)</f>
        <v>21</v>
      </c>
      <c r="G15" s="63">
        <f>SUM(G16,G17,G18,G19,G20,G21,G22,G23,G24,G25,G26,G27,G28,G29,G30,G31,G32,G33,G34,G35)</f>
        <v>26</v>
      </c>
      <c r="H15" s="63">
        <f>SUM(H16,H17,H18,H19,H20,H21,H22,H23,H24,H25,H26,H27,H28,H29,H30,H31,H32,H33,H34,H35,H36)</f>
        <v>19</v>
      </c>
      <c r="I15" s="64">
        <f>SUM(I16,I17,I18,I19,I20,I21,I22,I23,I24,I25,I26,I27,I28,I29,I30,I31,I32,I33,I34,I35)</f>
        <v>8</v>
      </c>
      <c r="J15" s="61">
        <f>SUM(J16,J17,J18,J19,J20,J21,J22,J23,J24,J25,J26,J27,J28,J29,J30,J31,J32,J33,J34,J35,J36)</f>
        <v>124</v>
      </c>
      <c r="K15" s="62">
        <f>SUM(K16:K36)</f>
        <v>1230</v>
      </c>
      <c r="L15" s="63">
        <f>SUM(L16:L35)</f>
        <v>720</v>
      </c>
      <c r="M15" s="63">
        <f>SUM(M16:M35)</f>
        <v>0</v>
      </c>
      <c r="N15" s="63">
        <f>SUM(N16:N35)</f>
        <v>0</v>
      </c>
      <c r="O15" s="63">
        <f>SUM(O16:O36)</f>
        <v>480</v>
      </c>
      <c r="P15" s="63">
        <f t="shared" ref="P15:Z15" si="7">SUM(P16:P35)</f>
        <v>0</v>
      </c>
      <c r="Q15" s="64">
        <f t="shared" si="7"/>
        <v>30</v>
      </c>
      <c r="R15" s="62">
        <f t="shared" si="7"/>
        <v>180</v>
      </c>
      <c r="S15" s="63">
        <f t="shared" si="7"/>
        <v>0</v>
      </c>
      <c r="T15" s="63">
        <f t="shared" si="7"/>
        <v>0</v>
      </c>
      <c r="U15" s="63">
        <f t="shared" si="7"/>
        <v>60</v>
      </c>
      <c r="V15" s="63">
        <f t="shared" si="7"/>
        <v>0</v>
      </c>
      <c r="W15" s="64">
        <f t="shared" si="7"/>
        <v>0</v>
      </c>
      <c r="X15" s="62">
        <f t="shared" si="7"/>
        <v>150</v>
      </c>
      <c r="Y15" s="63">
        <f t="shared" si="7"/>
        <v>0</v>
      </c>
      <c r="Z15" s="63">
        <f t="shared" si="7"/>
        <v>0</v>
      </c>
      <c r="AA15" s="63">
        <f>SUM(AA16:AA391)</f>
        <v>90</v>
      </c>
      <c r="AB15" s="63">
        <f t="shared" ref="AB15:AR15" si="8">SUM(AB16:AB35)</f>
        <v>0</v>
      </c>
      <c r="AC15" s="64">
        <f t="shared" si="8"/>
        <v>0</v>
      </c>
      <c r="AD15" s="62">
        <f t="shared" si="8"/>
        <v>120</v>
      </c>
      <c r="AE15" s="63">
        <f t="shared" si="8"/>
        <v>0</v>
      </c>
      <c r="AF15" s="63">
        <f t="shared" si="8"/>
        <v>0</v>
      </c>
      <c r="AG15" s="63">
        <f t="shared" si="8"/>
        <v>90</v>
      </c>
      <c r="AH15" s="63">
        <f t="shared" si="8"/>
        <v>0</v>
      </c>
      <c r="AI15" s="64">
        <f t="shared" si="8"/>
        <v>0</v>
      </c>
      <c r="AJ15" s="62">
        <f t="shared" si="8"/>
        <v>90</v>
      </c>
      <c r="AK15" s="63">
        <f t="shared" si="8"/>
        <v>0</v>
      </c>
      <c r="AL15" s="63">
        <f t="shared" si="8"/>
        <v>0</v>
      </c>
      <c r="AM15" s="63">
        <f t="shared" si="8"/>
        <v>120</v>
      </c>
      <c r="AN15" s="63">
        <f t="shared" si="8"/>
        <v>0</v>
      </c>
      <c r="AO15" s="64">
        <f t="shared" si="8"/>
        <v>30</v>
      </c>
      <c r="AP15" s="62">
        <f t="shared" si="8"/>
        <v>120</v>
      </c>
      <c r="AQ15" s="63">
        <f t="shared" si="8"/>
        <v>0</v>
      </c>
      <c r="AR15" s="63">
        <f t="shared" si="8"/>
        <v>0</v>
      </c>
      <c r="AS15" s="63">
        <f>SUM(AS16:AS36)</f>
        <v>90</v>
      </c>
      <c r="AT15" s="63">
        <f t="shared" ref="AT15:BA15" si="9">SUM(AT16:AT35)</f>
        <v>0</v>
      </c>
      <c r="AU15" s="64">
        <f t="shared" si="9"/>
        <v>0</v>
      </c>
      <c r="AV15" s="62">
        <f t="shared" si="9"/>
        <v>60</v>
      </c>
      <c r="AW15" s="63">
        <f t="shared" si="9"/>
        <v>0</v>
      </c>
      <c r="AX15" s="63">
        <f t="shared" si="9"/>
        <v>0</v>
      </c>
      <c r="AY15" s="63">
        <f t="shared" si="9"/>
        <v>30</v>
      </c>
      <c r="AZ15" s="63">
        <f t="shared" si="9"/>
        <v>0</v>
      </c>
      <c r="BA15" s="64">
        <f t="shared" si="9"/>
        <v>0</v>
      </c>
      <c r="BB15" s="65" t="e">
        <f>BB16+BB17+BB18+BB19+BB20+BB21+BB22+#REF!+BB24</f>
        <v>#REF!</v>
      </c>
      <c r="BC15" s="66" t="s">
        <v>49</v>
      </c>
      <c r="BD15" s="52"/>
    </row>
    <row r="16" spans="1:56" s="18" customFormat="1" ht="31.5" customHeight="1" x14ac:dyDescent="0.25">
      <c r="A16" s="67">
        <v>1</v>
      </c>
      <c r="B16" s="68" t="s">
        <v>50</v>
      </c>
      <c r="C16" s="69"/>
      <c r="D16" s="70">
        <v>2</v>
      </c>
      <c r="E16" s="71"/>
      <c r="F16" s="71"/>
      <c r="G16" s="71"/>
      <c r="H16" s="71"/>
      <c r="I16" s="72"/>
      <c r="J16" s="73">
        <v>2</v>
      </c>
      <c r="K16" s="74">
        <f t="shared" ref="K16:K34" si="10">L16+M16+N16+O16+P16+Q16</f>
        <v>30</v>
      </c>
      <c r="L16" s="75">
        <f t="shared" ref="L16:Q22" si="11">R16+X16+AD16+AJ16+AP16+AV16</f>
        <v>30</v>
      </c>
      <c r="M16" s="75">
        <f t="shared" si="11"/>
        <v>0</v>
      </c>
      <c r="N16" s="75">
        <f t="shared" si="11"/>
        <v>0</v>
      </c>
      <c r="O16" s="75">
        <f t="shared" si="11"/>
        <v>0</v>
      </c>
      <c r="P16" s="75">
        <f t="shared" si="11"/>
        <v>0</v>
      </c>
      <c r="Q16" s="76">
        <f t="shared" si="11"/>
        <v>0</v>
      </c>
      <c r="R16" s="77">
        <v>30</v>
      </c>
      <c r="S16" s="75"/>
      <c r="T16" s="75"/>
      <c r="U16" s="75"/>
      <c r="V16" s="75"/>
      <c r="W16" s="76"/>
      <c r="X16" s="77"/>
      <c r="Y16" s="75"/>
      <c r="Z16" s="75"/>
      <c r="AA16" s="75"/>
      <c r="AB16" s="75"/>
      <c r="AC16" s="76"/>
      <c r="AD16" s="77"/>
      <c r="AE16" s="75"/>
      <c r="AF16" s="75"/>
      <c r="AG16" s="75"/>
      <c r="AH16" s="75"/>
      <c r="AI16" s="76"/>
      <c r="AJ16" s="77"/>
      <c r="AK16" s="75"/>
      <c r="AL16" s="75"/>
      <c r="AM16" s="75"/>
      <c r="AN16" s="75"/>
      <c r="AO16" s="76"/>
      <c r="AP16" s="77"/>
      <c r="AQ16" s="75"/>
      <c r="AR16" s="75"/>
      <c r="AS16" s="75"/>
      <c r="AT16" s="75"/>
      <c r="AU16" s="76"/>
      <c r="AV16" s="77"/>
      <c r="AW16" s="75"/>
      <c r="AX16" s="75"/>
      <c r="AY16" s="75"/>
      <c r="AZ16" s="75"/>
      <c r="BA16" s="76"/>
      <c r="BB16" s="78"/>
      <c r="BC16" s="79"/>
      <c r="BD16" s="80"/>
    </row>
    <row r="17" spans="1:56" ht="31.5" customHeight="1" x14ac:dyDescent="0.25">
      <c r="A17" s="67">
        <v>2</v>
      </c>
      <c r="B17" s="68" t="s">
        <v>51</v>
      </c>
      <c r="C17" s="69">
        <v>2</v>
      </c>
      <c r="D17" s="70">
        <v>9</v>
      </c>
      <c r="E17" s="71">
        <v>6</v>
      </c>
      <c r="F17" s="71"/>
      <c r="G17" s="71"/>
      <c r="H17" s="71"/>
      <c r="I17" s="72"/>
      <c r="J17" s="73">
        <v>15</v>
      </c>
      <c r="K17" s="74">
        <f t="shared" si="10"/>
        <v>150</v>
      </c>
      <c r="L17" s="75">
        <f t="shared" si="11"/>
        <v>60</v>
      </c>
      <c r="M17" s="75">
        <f t="shared" si="11"/>
        <v>0</v>
      </c>
      <c r="N17" s="75">
        <f t="shared" si="11"/>
        <v>0</v>
      </c>
      <c r="O17" s="75">
        <f t="shared" si="11"/>
        <v>90</v>
      </c>
      <c r="P17" s="75">
        <f t="shared" si="11"/>
        <v>0</v>
      </c>
      <c r="Q17" s="76">
        <f t="shared" si="11"/>
        <v>0</v>
      </c>
      <c r="R17" s="77">
        <v>30</v>
      </c>
      <c r="S17" s="75"/>
      <c r="T17" s="75"/>
      <c r="U17" s="75">
        <v>60</v>
      </c>
      <c r="V17" s="75"/>
      <c r="W17" s="76"/>
      <c r="X17" s="77">
        <v>30</v>
      </c>
      <c r="Y17" s="75"/>
      <c r="Z17" s="75"/>
      <c r="AA17" s="75">
        <v>30</v>
      </c>
      <c r="AB17" s="75"/>
      <c r="AC17" s="76"/>
      <c r="AD17" s="77"/>
      <c r="AE17" s="75"/>
      <c r="AF17" s="75"/>
      <c r="AG17" s="75"/>
      <c r="AH17" s="75"/>
      <c r="AI17" s="76"/>
      <c r="AJ17" s="77"/>
      <c r="AK17" s="75"/>
      <c r="AL17" s="75"/>
      <c r="AM17" s="75"/>
      <c r="AN17" s="75"/>
      <c r="AO17" s="76"/>
      <c r="AP17" s="77"/>
      <c r="AQ17" s="75"/>
      <c r="AR17" s="75"/>
      <c r="AS17" s="75"/>
      <c r="AT17" s="75"/>
      <c r="AU17" s="76"/>
      <c r="AV17" s="77"/>
      <c r="AW17" s="75"/>
      <c r="AX17" s="75"/>
      <c r="AY17" s="75"/>
      <c r="AZ17" s="75"/>
      <c r="BA17" s="76"/>
      <c r="BB17" s="78"/>
      <c r="BC17" s="82"/>
      <c r="BD17" s="80"/>
    </row>
    <row r="18" spans="1:56" ht="31.5" customHeight="1" x14ac:dyDescent="0.25">
      <c r="A18" s="67">
        <v>3</v>
      </c>
      <c r="B18" s="68" t="s">
        <v>52</v>
      </c>
      <c r="C18" s="69">
        <v>4</v>
      </c>
      <c r="D18" s="70"/>
      <c r="E18" s="71"/>
      <c r="F18" s="71">
        <v>9</v>
      </c>
      <c r="G18" s="71">
        <v>6</v>
      </c>
      <c r="H18" s="71"/>
      <c r="I18" s="72"/>
      <c r="J18" s="73">
        <v>15</v>
      </c>
      <c r="K18" s="74">
        <f t="shared" si="10"/>
        <v>150</v>
      </c>
      <c r="L18" s="75">
        <f t="shared" si="11"/>
        <v>60</v>
      </c>
      <c r="M18" s="75">
        <f t="shared" si="11"/>
        <v>0</v>
      </c>
      <c r="N18" s="75">
        <f t="shared" si="11"/>
        <v>0</v>
      </c>
      <c r="O18" s="75">
        <f t="shared" si="11"/>
        <v>90</v>
      </c>
      <c r="P18" s="75">
        <f t="shared" si="11"/>
        <v>0</v>
      </c>
      <c r="Q18" s="76">
        <f t="shared" si="11"/>
        <v>0</v>
      </c>
      <c r="R18" s="77"/>
      <c r="S18" s="75"/>
      <c r="T18" s="75"/>
      <c r="U18" s="75"/>
      <c r="V18" s="75"/>
      <c r="W18" s="76"/>
      <c r="X18" s="77"/>
      <c r="Y18" s="75"/>
      <c r="Z18" s="75"/>
      <c r="AA18" s="75"/>
      <c r="AB18" s="75"/>
      <c r="AC18" s="76"/>
      <c r="AD18" s="77">
        <v>30</v>
      </c>
      <c r="AE18" s="75"/>
      <c r="AF18" s="75"/>
      <c r="AG18" s="75">
        <v>60</v>
      </c>
      <c r="AH18" s="75"/>
      <c r="AI18" s="76"/>
      <c r="AJ18" s="77">
        <v>30</v>
      </c>
      <c r="AK18" s="75"/>
      <c r="AL18" s="75"/>
      <c r="AM18" s="75">
        <v>30</v>
      </c>
      <c r="AN18" s="75"/>
      <c r="AO18" s="76"/>
      <c r="AP18" s="77"/>
      <c r="AQ18" s="75"/>
      <c r="AR18" s="75"/>
      <c r="AS18" s="75"/>
      <c r="AT18" s="75"/>
      <c r="AU18" s="76"/>
      <c r="AV18" s="77"/>
      <c r="AW18" s="75"/>
      <c r="AX18" s="75"/>
      <c r="AY18" s="75"/>
      <c r="AZ18" s="75"/>
      <c r="BA18" s="76"/>
      <c r="BB18" s="78"/>
      <c r="BC18" s="82"/>
      <c r="BD18" s="80"/>
    </row>
    <row r="19" spans="1:56" ht="31.5" customHeight="1" x14ac:dyDescent="0.25">
      <c r="A19" s="67">
        <v>4</v>
      </c>
      <c r="B19" s="68" t="s">
        <v>53</v>
      </c>
      <c r="C19" s="69">
        <v>4</v>
      </c>
      <c r="D19" s="70"/>
      <c r="E19" s="71"/>
      <c r="F19" s="71">
        <v>6</v>
      </c>
      <c r="G19" s="71">
        <v>9</v>
      </c>
      <c r="H19" s="71"/>
      <c r="I19" s="72"/>
      <c r="J19" s="73">
        <v>15</v>
      </c>
      <c r="K19" s="74">
        <f t="shared" si="10"/>
        <v>150</v>
      </c>
      <c r="L19" s="75">
        <f t="shared" si="11"/>
        <v>60</v>
      </c>
      <c r="M19" s="75">
        <f t="shared" si="11"/>
        <v>0</v>
      </c>
      <c r="N19" s="75">
        <f t="shared" si="11"/>
        <v>0</v>
      </c>
      <c r="O19" s="75">
        <f t="shared" si="11"/>
        <v>90</v>
      </c>
      <c r="P19" s="75">
        <f t="shared" si="11"/>
        <v>0</v>
      </c>
      <c r="Q19" s="76">
        <f t="shared" si="11"/>
        <v>0</v>
      </c>
      <c r="R19" s="77"/>
      <c r="S19" s="75"/>
      <c r="T19" s="75"/>
      <c r="U19" s="75"/>
      <c r="V19" s="75"/>
      <c r="W19" s="76"/>
      <c r="X19" s="77"/>
      <c r="Y19" s="75"/>
      <c r="Z19" s="75"/>
      <c r="AA19" s="75"/>
      <c r="AB19" s="75"/>
      <c r="AC19" s="76"/>
      <c r="AD19" s="77">
        <v>30</v>
      </c>
      <c r="AE19" s="75"/>
      <c r="AF19" s="75"/>
      <c r="AG19" s="75">
        <v>30</v>
      </c>
      <c r="AH19" s="75"/>
      <c r="AI19" s="76"/>
      <c r="AJ19" s="77">
        <v>30</v>
      </c>
      <c r="AK19" s="75"/>
      <c r="AL19" s="75"/>
      <c r="AM19" s="75">
        <v>60</v>
      </c>
      <c r="AN19" s="75"/>
      <c r="AO19" s="76"/>
      <c r="AP19" s="77"/>
      <c r="AQ19" s="75"/>
      <c r="AR19" s="75"/>
      <c r="AS19" s="75"/>
      <c r="AT19" s="75"/>
      <c r="AU19" s="76"/>
      <c r="AV19" s="77"/>
      <c r="AW19" s="75"/>
      <c r="AX19" s="75"/>
      <c r="AY19" s="75"/>
      <c r="AZ19" s="75"/>
      <c r="BA19" s="76"/>
      <c r="BB19" s="78"/>
      <c r="BC19" s="82"/>
      <c r="BD19" s="80"/>
    </row>
    <row r="20" spans="1:56" ht="45" customHeight="1" x14ac:dyDescent="0.25">
      <c r="A20" s="67">
        <v>5</v>
      </c>
      <c r="B20" s="87" t="s">
        <v>54</v>
      </c>
      <c r="C20" s="69">
        <v>6</v>
      </c>
      <c r="D20" s="70"/>
      <c r="E20" s="71"/>
      <c r="F20" s="71"/>
      <c r="G20" s="71"/>
      <c r="H20" s="71">
        <v>9</v>
      </c>
      <c r="I20" s="72">
        <v>6</v>
      </c>
      <c r="J20" s="73">
        <v>15</v>
      </c>
      <c r="K20" s="74">
        <f t="shared" si="10"/>
        <v>150</v>
      </c>
      <c r="L20" s="75">
        <f t="shared" si="11"/>
        <v>60</v>
      </c>
      <c r="M20" s="75">
        <f t="shared" si="11"/>
        <v>0</v>
      </c>
      <c r="N20" s="75">
        <f t="shared" si="11"/>
        <v>0</v>
      </c>
      <c r="O20" s="75">
        <f t="shared" si="11"/>
        <v>90</v>
      </c>
      <c r="P20" s="75">
        <f t="shared" si="11"/>
        <v>0</v>
      </c>
      <c r="Q20" s="76">
        <f t="shared" si="11"/>
        <v>0</v>
      </c>
      <c r="R20" s="77"/>
      <c r="S20" s="75"/>
      <c r="T20" s="75"/>
      <c r="U20" s="75"/>
      <c r="V20" s="75"/>
      <c r="W20" s="76"/>
      <c r="X20" s="77"/>
      <c r="Y20" s="75"/>
      <c r="Z20" s="75"/>
      <c r="AA20" s="75"/>
      <c r="AB20" s="75"/>
      <c r="AC20" s="76"/>
      <c r="AD20" s="77"/>
      <c r="AE20" s="75"/>
      <c r="AF20" s="75"/>
      <c r="AG20" s="75"/>
      <c r="AH20" s="75"/>
      <c r="AI20" s="76"/>
      <c r="AJ20" s="77"/>
      <c r="AK20" s="75"/>
      <c r="AL20" s="75"/>
      <c r="AM20" s="75"/>
      <c r="AN20" s="75"/>
      <c r="AO20" s="76"/>
      <c r="AP20" s="77">
        <v>30</v>
      </c>
      <c r="AQ20" s="75"/>
      <c r="AR20" s="75"/>
      <c r="AS20" s="75">
        <v>60</v>
      </c>
      <c r="AT20" s="75"/>
      <c r="AU20" s="76"/>
      <c r="AV20" s="77">
        <v>30</v>
      </c>
      <c r="AW20" s="75"/>
      <c r="AX20" s="75"/>
      <c r="AY20" s="75">
        <v>30</v>
      </c>
      <c r="AZ20" s="75"/>
      <c r="BA20" s="76"/>
      <c r="BB20" s="78"/>
      <c r="BC20" s="82"/>
      <c r="BD20" s="80"/>
    </row>
    <row r="21" spans="1:56" ht="16.5" customHeight="1" x14ac:dyDescent="0.25">
      <c r="A21" s="67">
        <v>6</v>
      </c>
      <c r="B21" s="81" t="s">
        <v>55</v>
      </c>
      <c r="C21" s="69"/>
      <c r="D21" s="88"/>
      <c r="E21" s="89">
        <v>3</v>
      </c>
      <c r="F21" s="89"/>
      <c r="G21" s="71"/>
      <c r="H21" s="71"/>
      <c r="I21" s="72"/>
      <c r="J21" s="73">
        <v>3</v>
      </c>
      <c r="K21" s="74">
        <f t="shared" si="10"/>
        <v>30</v>
      </c>
      <c r="L21" s="75">
        <f t="shared" si="11"/>
        <v>0</v>
      </c>
      <c r="M21" s="75">
        <f t="shared" si="11"/>
        <v>0</v>
      </c>
      <c r="N21" s="75">
        <f t="shared" si="11"/>
        <v>0</v>
      </c>
      <c r="O21" s="75">
        <f t="shared" si="11"/>
        <v>30</v>
      </c>
      <c r="P21" s="75">
        <f t="shared" si="11"/>
        <v>0</v>
      </c>
      <c r="Q21" s="76">
        <f t="shared" si="11"/>
        <v>0</v>
      </c>
      <c r="R21" s="77"/>
      <c r="S21" s="75"/>
      <c r="T21" s="75"/>
      <c r="U21" s="75"/>
      <c r="V21" s="75"/>
      <c r="W21" s="90"/>
      <c r="X21" s="91"/>
      <c r="Y21" s="92"/>
      <c r="Z21" s="75"/>
      <c r="AA21" s="75">
        <v>30</v>
      </c>
      <c r="AB21" s="75"/>
      <c r="AC21" s="76"/>
      <c r="AD21" s="77"/>
      <c r="AE21" s="75"/>
      <c r="AF21" s="75"/>
      <c r="AG21" s="75"/>
      <c r="AH21" s="75"/>
      <c r="AI21" s="76"/>
      <c r="AJ21" s="77"/>
      <c r="AK21" s="75"/>
      <c r="AL21" s="75"/>
      <c r="AM21" s="75"/>
      <c r="AN21" s="75"/>
      <c r="AO21" s="76"/>
      <c r="AP21" s="77"/>
      <c r="AQ21" s="75"/>
      <c r="AR21" s="75"/>
      <c r="AS21" s="75"/>
      <c r="AT21" s="75"/>
      <c r="AU21" s="76"/>
      <c r="AV21" s="77"/>
      <c r="AW21" s="75"/>
      <c r="AX21" s="75"/>
      <c r="AY21" s="75"/>
      <c r="AZ21" s="75"/>
      <c r="BA21" s="76"/>
      <c r="BB21" s="78"/>
      <c r="BC21" s="82"/>
      <c r="BD21" s="80"/>
    </row>
    <row r="22" spans="1:56" ht="15.75" customHeight="1" x14ac:dyDescent="0.25">
      <c r="A22" s="67">
        <v>7</v>
      </c>
      <c r="B22" s="81" t="s">
        <v>56</v>
      </c>
      <c r="C22" s="69"/>
      <c r="D22" s="88"/>
      <c r="E22" s="89">
        <v>3</v>
      </c>
      <c r="F22" s="89"/>
      <c r="G22" s="71"/>
      <c r="H22" s="71"/>
      <c r="I22" s="72"/>
      <c r="J22" s="73">
        <v>3</v>
      </c>
      <c r="K22" s="74">
        <f t="shared" si="10"/>
        <v>30</v>
      </c>
      <c r="L22" s="75">
        <f t="shared" si="11"/>
        <v>30</v>
      </c>
      <c r="M22" s="75">
        <f t="shared" si="11"/>
        <v>0</v>
      </c>
      <c r="N22" s="75">
        <f t="shared" si="11"/>
        <v>0</v>
      </c>
      <c r="O22" s="75">
        <f t="shared" si="11"/>
        <v>0</v>
      </c>
      <c r="P22" s="75">
        <f t="shared" si="11"/>
        <v>0</v>
      </c>
      <c r="Q22" s="76">
        <f t="shared" si="11"/>
        <v>0</v>
      </c>
      <c r="R22" s="77"/>
      <c r="S22" s="75"/>
      <c r="T22" s="75"/>
      <c r="U22" s="75"/>
      <c r="V22" s="75"/>
      <c r="W22" s="90"/>
      <c r="X22" s="91">
        <v>30</v>
      </c>
      <c r="Y22" s="92"/>
      <c r="Z22" s="75"/>
      <c r="AA22" s="75"/>
      <c r="AB22" s="75"/>
      <c r="AC22" s="76"/>
      <c r="AD22" s="77"/>
      <c r="AE22" s="75"/>
      <c r="AF22" s="75"/>
      <c r="AG22" s="75"/>
      <c r="AH22" s="75"/>
      <c r="AI22" s="76"/>
      <c r="AJ22" s="77"/>
      <c r="AK22" s="75"/>
      <c r="AL22" s="75"/>
      <c r="AM22" s="75"/>
      <c r="AN22" s="75"/>
      <c r="AO22" s="76"/>
      <c r="AP22" s="77"/>
      <c r="AQ22" s="75"/>
      <c r="AR22" s="75"/>
      <c r="AS22" s="75"/>
      <c r="AT22" s="75"/>
      <c r="AU22" s="76"/>
      <c r="AV22" s="77"/>
      <c r="AW22" s="75"/>
      <c r="AX22" s="75"/>
      <c r="AY22" s="75"/>
      <c r="AZ22" s="75"/>
      <c r="BA22" s="76"/>
      <c r="BB22" s="78"/>
      <c r="BC22" s="82"/>
      <c r="BD22" s="80"/>
    </row>
    <row r="23" spans="1:56" ht="16.5" customHeight="1" x14ac:dyDescent="0.25">
      <c r="A23" s="67">
        <v>8</v>
      </c>
      <c r="B23" s="81" t="s">
        <v>57</v>
      </c>
      <c r="C23" s="69"/>
      <c r="D23" s="88">
        <v>2</v>
      </c>
      <c r="E23" s="89"/>
      <c r="F23" s="89"/>
      <c r="G23" s="71"/>
      <c r="H23" s="71"/>
      <c r="I23" s="72"/>
      <c r="J23" s="73">
        <v>2</v>
      </c>
      <c r="K23" s="74">
        <f t="shared" si="10"/>
        <v>30</v>
      </c>
      <c r="L23" s="75">
        <f>R23+X23+AD23+AJ2+AP23+AV23</f>
        <v>30</v>
      </c>
      <c r="M23" s="75">
        <f t="shared" ref="M23:M32" si="12">S23+Y23+AE23+AK23+AQ23+AW23</f>
        <v>0</v>
      </c>
      <c r="N23" s="75">
        <f t="shared" ref="N23:N32" si="13">T23+Z23+AF23+AL23+AR23+AX23</f>
        <v>0</v>
      </c>
      <c r="O23" s="75">
        <f t="shared" ref="O23:O32" si="14">U23+AA23+AG23+AM23+AS23+AY23</f>
        <v>0</v>
      </c>
      <c r="P23" s="75">
        <f t="shared" ref="P23:P32" si="15">V23+AB23+AH23+AN23+AT23+AZ23</f>
        <v>0</v>
      </c>
      <c r="Q23" s="76">
        <f t="shared" ref="Q23:Q32" si="16">W23+AC23+AI23+AO23+AU23+BA23</f>
        <v>0</v>
      </c>
      <c r="R23" s="77">
        <v>30</v>
      </c>
      <c r="S23" s="75"/>
      <c r="T23" s="75"/>
      <c r="U23" s="75"/>
      <c r="V23" s="75"/>
      <c r="W23" s="76"/>
      <c r="X23" s="77"/>
      <c r="Y23" s="75"/>
      <c r="Z23" s="75"/>
      <c r="AA23" s="75"/>
      <c r="AB23" s="75"/>
      <c r="AC23" s="76"/>
      <c r="AD23" s="77"/>
      <c r="AE23" s="75"/>
      <c r="AF23" s="75"/>
      <c r="AG23" s="75"/>
      <c r="AH23" s="75"/>
      <c r="AI23" s="76"/>
      <c r="AJ23" s="77"/>
      <c r="AK23" s="75"/>
      <c r="AL23" s="75"/>
      <c r="AM23" s="75"/>
      <c r="AN23" s="75"/>
      <c r="AO23" s="76"/>
      <c r="AP23" s="77"/>
      <c r="AQ23" s="75"/>
      <c r="AR23" s="75"/>
      <c r="AS23" s="75"/>
      <c r="AT23" s="75"/>
      <c r="AU23" s="76"/>
      <c r="AV23" s="77"/>
      <c r="AW23" s="75"/>
      <c r="AX23" s="75"/>
      <c r="AY23" s="75"/>
      <c r="AZ23" s="75"/>
      <c r="BA23" s="76"/>
      <c r="BB23" s="78"/>
      <c r="BC23" s="82"/>
      <c r="BD23" s="80"/>
    </row>
    <row r="24" spans="1:56" ht="31.5" customHeight="1" x14ac:dyDescent="0.25">
      <c r="A24" s="67">
        <v>9</v>
      </c>
      <c r="B24" s="68" t="s">
        <v>58</v>
      </c>
      <c r="C24" s="69">
        <v>5</v>
      </c>
      <c r="D24" s="70"/>
      <c r="E24" s="71"/>
      <c r="F24" s="71"/>
      <c r="G24" s="71"/>
      <c r="H24" s="71">
        <v>3</v>
      </c>
      <c r="I24" s="72"/>
      <c r="J24" s="73">
        <v>3</v>
      </c>
      <c r="K24" s="74">
        <f t="shared" si="10"/>
        <v>30</v>
      </c>
      <c r="L24" s="75">
        <f t="shared" ref="L24:L34" si="17">R24+X24+AD24+AJ24+AP24+AV24</f>
        <v>30</v>
      </c>
      <c r="M24" s="75">
        <f t="shared" si="12"/>
        <v>0</v>
      </c>
      <c r="N24" s="75">
        <f t="shared" si="13"/>
        <v>0</v>
      </c>
      <c r="O24" s="75">
        <f t="shared" si="14"/>
        <v>0</v>
      </c>
      <c r="P24" s="75">
        <f t="shared" si="15"/>
        <v>0</v>
      </c>
      <c r="Q24" s="76">
        <f t="shared" si="16"/>
        <v>0</v>
      </c>
      <c r="R24" s="77"/>
      <c r="S24" s="75"/>
      <c r="T24" s="75"/>
      <c r="U24" s="75"/>
      <c r="V24" s="75"/>
      <c r="W24" s="76"/>
      <c r="X24" s="77"/>
      <c r="Y24" s="75"/>
      <c r="Z24" s="75"/>
      <c r="AA24" s="75"/>
      <c r="AB24" s="75"/>
      <c r="AC24" s="76"/>
      <c r="AD24" s="77"/>
      <c r="AE24" s="75"/>
      <c r="AF24" s="75"/>
      <c r="AG24" s="75"/>
      <c r="AH24" s="75"/>
      <c r="AI24" s="76"/>
      <c r="AJ24" s="77"/>
      <c r="AK24" s="75"/>
      <c r="AL24" s="75"/>
      <c r="AM24" s="75"/>
      <c r="AN24" s="75"/>
      <c r="AO24" s="76"/>
      <c r="AP24" s="77">
        <v>30</v>
      </c>
      <c r="AQ24" s="75"/>
      <c r="AR24" s="75"/>
      <c r="AS24" s="75"/>
      <c r="AT24" s="75"/>
      <c r="AU24" s="76"/>
      <c r="AV24" s="77"/>
      <c r="AW24" s="75"/>
      <c r="AX24" s="75"/>
      <c r="AY24" s="75"/>
      <c r="AZ24" s="75"/>
      <c r="BA24" s="76"/>
      <c r="BB24" s="78"/>
      <c r="BC24" s="82"/>
      <c r="BD24" s="80"/>
    </row>
    <row r="25" spans="1:56" ht="16.5" customHeight="1" x14ac:dyDescent="0.25">
      <c r="A25" s="67">
        <v>10</v>
      </c>
      <c r="B25" s="68" t="s">
        <v>59</v>
      </c>
      <c r="C25" s="69">
        <v>1</v>
      </c>
      <c r="D25" s="70">
        <v>4</v>
      </c>
      <c r="E25" s="71"/>
      <c r="F25" s="71"/>
      <c r="G25" s="71"/>
      <c r="H25" s="71"/>
      <c r="I25" s="72"/>
      <c r="J25" s="73">
        <v>4</v>
      </c>
      <c r="K25" s="74">
        <f t="shared" si="10"/>
        <v>30</v>
      </c>
      <c r="L25" s="75">
        <f t="shared" si="17"/>
        <v>30</v>
      </c>
      <c r="M25" s="75">
        <f t="shared" si="12"/>
        <v>0</v>
      </c>
      <c r="N25" s="75">
        <f t="shared" si="13"/>
        <v>0</v>
      </c>
      <c r="O25" s="75">
        <f t="shared" si="14"/>
        <v>0</v>
      </c>
      <c r="P25" s="75">
        <f t="shared" si="15"/>
        <v>0</v>
      </c>
      <c r="Q25" s="76">
        <f t="shared" si="16"/>
        <v>0</v>
      </c>
      <c r="R25" s="77">
        <v>30</v>
      </c>
      <c r="S25" s="75"/>
      <c r="T25" s="75"/>
      <c r="U25" s="75"/>
      <c r="V25" s="75"/>
      <c r="W25" s="76"/>
      <c r="X25" s="77"/>
      <c r="Y25" s="75"/>
      <c r="Z25" s="75"/>
      <c r="AA25" s="75"/>
      <c r="AB25" s="75"/>
      <c r="AC25" s="76"/>
      <c r="AD25" s="77"/>
      <c r="AE25" s="75"/>
      <c r="AF25" s="75"/>
      <c r="AG25" s="75"/>
      <c r="AH25" s="75"/>
      <c r="AI25" s="76"/>
      <c r="AJ25" s="77"/>
      <c r="AK25" s="75"/>
      <c r="AL25" s="75"/>
      <c r="AM25" s="75"/>
      <c r="AN25" s="75"/>
      <c r="AO25" s="76"/>
      <c r="AP25" s="77"/>
      <c r="AQ25" s="75"/>
      <c r="AR25" s="75"/>
      <c r="AS25" s="75"/>
      <c r="AT25" s="75"/>
      <c r="AU25" s="76"/>
      <c r="AV25" s="77"/>
      <c r="AW25" s="75"/>
      <c r="AX25" s="75"/>
      <c r="AY25" s="75"/>
      <c r="AZ25" s="75"/>
      <c r="BA25" s="76"/>
      <c r="BB25" s="78"/>
      <c r="BC25" s="82"/>
      <c r="BD25" s="80"/>
    </row>
    <row r="26" spans="1:56" ht="55.5" customHeight="1" x14ac:dyDescent="0.25">
      <c r="A26" s="67">
        <v>11</v>
      </c>
      <c r="B26" s="68" t="s">
        <v>60</v>
      </c>
      <c r="C26" s="69">
        <v>4</v>
      </c>
      <c r="D26" s="70">
        <v>3</v>
      </c>
      <c r="E26" s="71">
        <v>3</v>
      </c>
      <c r="F26" s="71">
        <v>3</v>
      </c>
      <c r="G26" s="71">
        <v>3</v>
      </c>
      <c r="H26" s="71"/>
      <c r="I26" s="72"/>
      <c r="J26" s="73">
        <v>12</v>
      </c>
      <c r="K26" s="74">
        <f t="shared" si="10"/>
        <v>120</v>
      </c>
      <c r="L26" s="75">
        <f t="shared" si="17"/>
        <v>120</v>
      </c>
      <c r="M26" s="75">
        <f t="shared" si="12"/>
        <v>0</v>
      </c>
      <c r="N26" s="75">
        <f t="shared" si="13"/>
        <v>0</v>
      </c>
      <c r="O26" s="75">
        <f t="shared" si="14"/>
        <v>0</v>
      </c>
      <c r="P26" s="75">
        <f t="shared" si="15"/>
        <v>0</v>
      </c>
      <c r="Q26" s="76">
        <f t="shared" si="16"/>
        <v>0</v>
      </c>
      <c r="R26" s="77">
        <v>30</v>
      </c>
      <c r="S26" s="75"/>
      <c r="T26" s="75"/>
      <c r="U26" s="75"/>
      <c r="V26" s="75"/>
      <c r="W26" s="76"/>
      <c r="X26" s="77">
        <v>30</v>
      </c>
      <c r="Y26" s="75"/>
      <c r="Z26" s="75"/>
      <c r="AA26" s="75"/>
      <c r="AB26" s="75"/>
      <c r="AC26" s="76"/>
      <c r="AD26" s="77">
        <v>30</v>
      </c>
      <c r="AE26" s="75"/>
      <c r="AF26" s="75"/>
      <c r="AG26" s="75"/>
      <c r="AH26" s="75"/>
      <c r="AI26" s="76"/>
      <c r="AJ26" s="77">
        <v>30</v>
      </c>
      <c r="AK26" s="75"/>
      <c r="AL26" s="75"/>
      <c r="AM26" s="75"/>
      <c r="AN26" s="75"/>
      <c r="AO26" s="76"/>
      <c r="AP26" s="77"/>
      <c r="AQ26" s="75"/>
      <c r="AR26" s="75"/>
      <c r="AS26" s="75"/>
      <c r="AT26" s="75"/>
      <c r="AU26" s="76"/>
      <c r="AV26" s="77"/>
      <c r="AW26" s="75"/>
      <c r="AX26" s="75"/>
      <c r="AY26" s="75"/>
      <c r="AZ26" s="75"/>
      <c r="BA26" s="76"/>
      <c r="BB26" s="78"/>
      <c r="BC26" s="82"/>
      <c r="BD26" s="80"/>
    </row>
    <row r="27" spans="1:56" ht="16.5" customHeight="1" x14ac:dyDescent="0.25">
      <c r="A27" s="67">
        <v>12</v>
      </c>
      <c r="B27" s="81" t="s">
        <v>61</v>
      </c>
      <c r="C27" s="69">
        <v>3</v>
      </c>
      <c r="D27" s="70"/>
      <c r="E27" s="71">
        <v>3</v>
      </c>
      <c r="F27" s="71">
        <v>3</v>
      </c>
      <c r="G27" s="71"/>
      <c r="H27" s="71"/>
      <c r="I27" s="72"/>
      <c r="J27" s="73">
        <v>6</v>
      </c>
      <c r="K27" s="74">
        <f t="shared" si="10"/>
        <v>60</v>
      </c>
      <c r="L27" s="75">
        <f t="shared" si="17"/>
        <v>30</v>
      </c>
      <c r="M27" s="75">
        <f t="shared" si="12"/>
        <v>0</v>
      </c>
      <c r="N27" s="75">
        <f t="shared" si="13"/>
        <v>0</v>
      </c>
      <c r="O27" s="75">
        <f t="shared" si="14"/>
        <v>30</v>
      </c>
      <c r="P27" s="75">
        <f t="shared" si="15"/>
        <v>0</v>
      </c>
      <c r="Q27" s="76">
        <f t="shared" si="16"/>
        <v>0</v>
      </c>
      <c r="R27" s="77"/>
      <c r="S27" s="75"/>
      <c r="T27" s="75"/>
      <c r="U27" s="75"/>
      <c r="V27" s="75"/>
      <c r="W27" s="76"/>
      <c r="X27" s="77"/>
      <c r="Y27" s="75"/>
      <c r="Z27" s="75"/>
      <c r="AA27" s="75">
        <v>30</v>
      </c>
      <c r="AB27" s="75"/>
      <c r="AC27" s="76"/>
      <c r="AD27" s="77">
        <v>30</v>
      </c>
      <c r="AE27" s="75"/>
      <c r="AF27" s="75"/>
      <c r="AG27" s="75"/>
      <c r="AH27" s="75"/>
      <c r="AI27" s="76"/>
      <c r="AJ27" s="77"/>
      <c r="AK27" s="75"/>
      <c r="AL27" s="75"/>
      <c r="AM27" s="75"/>
      <c r="AN27" s="75"/>
      <c r="AO27" s="76"/>
      <c r="AP27" s="77"/>
      <c r="AQ27" s="75"/>
      <c r="AR27" s="75"/>
      <c r="AS27" s="75"/>
      <c r="AT27" s="75"/>
      <c r="AU27" s="76"/>
      <c r="AV27" s="77"/>
      <c r="AW27" s="75"/>
      <c r="AX27" s="75"/>
      <c r="AY27" s="75"/>
      <c r="AZ27" s="75"/>
      <c r="BA27" s="76"/>
      <c r="BB27" s="78"/>
      <c r="BC27" s="82"/>
      <c r="BD27" s="80"/>
    </row>
    <row r="28" spans="1:56" ht="16.5" customHeight="1" x14ac:dyDescent="0.25">
      <c r="A28" s="67">
        <v>13</v>
      </c>
      <c r="B28" s="81" t="s">
        <v>62</v>
      </c>
      <c r="C28" s="69"/>
      <c r="D28" s="70"/>
      <c r="E28" s="71"/>
      <c r="F28" s="71"/>
      <c r="G28" s="71"/>
      <c r="H28" s="71">
        <v>2</v>
      </c>
      <c r="I28" s="72"/>
      <c r="J28" s="73">
        <v>2</v>
      </c>
      <c r="K28" s="74">
        <f t="shared" si="10"/>
        <v>30</v>
      </c>
      <c r="L28" s="75">
        <f t="shared" si="17"/>
        <v>30</v>
      </c>
      <c r="M28" s="75">
        <f t="shared" si="12"/>
        <v>0</v>
      </c>
      <c r="N28" s="75">
        <f t="shared" si="13"/>
        <v>0</v>
      </c>
      <c r="O28" s="75">
        <f t="shared" si="14"/>
        <v>0</v>
      </c>
      <c r="P28" s="75">
        <f t="shared" si="15"/>
        <v>0</v>
      </c>
      <c r="Q28" s="76">
        <f t="shared" si="16"/>
        <v>0</v>
      </c>
      <c r="R28" s="77"/>
      <c r="S28" s="75"/>
      <c r="T28" s="75"/>
      <c r="U28" s="75"/>
      <c r="V28" s="75"/>
      <c r="W28" s="76"/>
      <c r="X28" s="77"/>
      <c r="Y28" s="75"/>
      <c r="Z28" s="75"/>
      <c r="AA28" s="75"/>
      <c r="AB28" s="75"/>
      <c r="AC28" s="76"/>
      <c r="AD28" s="77"/>
      <c r="AE28" s="75"/>
      <c r="AF28" s="75"/>
      <c r="AG28" s="75"/>
      <c r="AH28" s="75"/>
      <c r="AI28" s="76"/>
      <c r="AJ28" s="77"/>
      <c r="AK28" s="75"/>
      <c r="AL28" s="75"/>
      <c r="AM28" s="75"/>
      <c r="AN28" s="75"/>
      <c r="AO28" s="76"/>
      <c r="AP28" s="77">
        <v>30</v>
      </c>
      <c r="AQ28" s="75"/>
      <c r="AR28" s="75"/>
      <c r="AS28" s="75"/>
      <c r="AT28" s="75"/>
      <c r="AU28" s="76"/>
      <c r="AV28" s="77"/>
      <c r="AW28" s="75"/>
      <c r="AX28" s="75"/>
      <c r="AY28" s="75"/>
      <c r="AZ28" s="75"/>
      <c r="BA28" s="76"/>
      <c r="BB28" s="78"/>
      <c r="BC28" s="82"/>
      <c r="BD28" s="80"/>
    </row>
    <row r="29" spans="1:56" ht="16.5" customHeight="1" x14ac:dyDescent="0.25">
      <c r="A29" s="67">
        <v>14</v>
      </c>
      <c r="B29" s="81" t="s">
        <v>63</v>
      </c>
      <c r="C29" s="69">
        <v>1</v>
      </c>
      <c r="D29" s="70">
        <v>4</v>
      </c>
      <c r="E29" s="71"/>
      <c r="F29" s="71"/>
      <c r="G29" s="71"/>
      <c r="H29" s="71"/>
      <c r="I29" s="72"/>
      <c r="J29" s="73">
        <v>4</v>
      </c>
      <c r="K29" s="74">
        <f t="shared" si="10"/>
        <v>30</v>
      </c>
      <c r="L29" s="75">
        <f t="shared" si="17"/>
        <v>30</v>
      </c>
      <c r="M29" s="75">
        <f t="shared" si="12"/>
        <v>0</v>
      </c>
      <c r="N29" s="75">
        <f t="shared" si="13"/>
        <v>0</v>
      </c>
      <c r="O29" s="75">
        <f t="shared" si="14"/>
        <v>0</v>
      </c>
      <c r="P29" s="75">
        <f t="shared" si="15"/>
        <v>0</v>
      </c>
      <c r="Q29" s="76">
        <f t="shared" si="16"/>
        <v>0</v>
      </c>
      <c r="R29" s="77">
        <v>30</v>
      </c>
      <c r="S29" s="75"/>
      <c r="T29" s="75"/>
      <c r="U29" s="75"/>
      <c r="V29" s="75"/>
      <c r="W29" s="76"/>
      <c r="X29" s="77"/>
      <c r="Y29" s="75"/>
      <c r="Z29" s="75"/>
      <c r="AA29" s="75"/>
      <c r="AB29" s="75"/>
      <c r="AC29" s="76"/>
      <c r="AD29" s="77"/>
      <c r="AE29" s="75"/>
      <c r="AF29" s="75"/>
      <c r="AG29" s="75"/>
      <c r="AH29" s="75"/>
      <c r="AI29" s="76"/>
      <c r="AJ29" s="77"/>
      <c r="AK29" s="75"/>
      <c r="AL29" s="75"/>
      <c r="AM29" s="75"/>
      <c r="AN29" s="75"/>
      <c r="AO29" s="76"/>
      <c r="AP29" s="77"/>
      <c r="AQ29" s="75"/>
      <c r="AR29" s="75"/>
      <c r="AS29" s="75"/>
      <c r="AT29" s="75"/>
      <c r="AU29" s="76"/>
      <c r="AV29" s="77"/>
      <c r="AW29" s="75"/>
      <c r="AX29" s="75"/>
      <c r="AY29" s="75"/>
      <c r="AZ29" s="75"/>
      <c r="BA29" s="76"/>
      <c r="BB29" s="78"/>
      <c r="BC29" s="82"/>
      <c r="BD29" s="80"/>
    </row>
    <row r="30" spans="1:56" ht="31.5" customHeight="1" x14ac:dyDescent="0.25">
      <c r="A30" s="67">
        <v>15</v>
      </c>
      <c r="B30" s="68" t="s">
        <v>64</v>
      </c>
      <c r="C30" s="69"/>
      <c r="D30" s="70"/>
      <c r="E30" s="71"/>
      <c r="F30" s="71"/>
      <c r="G30" s="71">
        <v>4</v>
      </c>
      <c r="H30" s="71"/>
      <c r="I30" s="72"/>
      <c r="J30" s="73">
        <v>4</v>
      </c>
      <c r="K30" s="74">
        <f t="shared" si="10"/>
        <v>30</v>
      </c>
      <c r="L30" s="75">
        <f t="shared" si="17"/>
        <v>0</v>
      </c>
      <c r="M30" s="75">
        <f t="shared" si="12"/>
        <v>0</v>
      </c>
      <c r="N30" s="75">
        <f t="shared" si="13"/>
        <v>0</v>
      </c>
      <c r="O30" s="75">
        <f t="shared" si="14"/>
        <v>0</v>
      </c>
      <c r="P30" s="75">
        <f t="shared" si="15"/>
        <v>0</v>
      </c>
      <c r="Q30" s="76">
        <f t="shared" si="16"/>
        <v>30</v>
      </c>
      <c r="R30" s="77"/>
      <c r="S30" s="75"/>
      <c r="T30" s="75"/>
      <c r="U30" s="75"/>
      <c r="V30" s="75"/>
      <c r="W30" s="76"/>
      <c r="X30" s="77"/>
      <c r="Y30" s="75"/>
      <c r="Z30" s="75"/>
      <c r="AA30" s="75"/>
      <c r="AB30" s="75"/>
      <c r="AC30" s="76"/>
      <c r="AD30" s="77"/>
      <c r="AE30" s="75"/>
      <c r="AF30" s="75"/>
      <c r="AG30" s="75"/>
      <c r="AH30" s="75"/>
      <c r="AI30" s="76"/>
      <c r="AJ30" s="77"/>
      <c r="AK30" s="75"/>
      <c r="AL30" s="75"/>
      <c r="AM30" s="75"/>
      <c r="AN30" s="75"/>
      <c r="AO30" s="76">
        <v>30</v>
      </c>
      <c r="AP30" s="77"/>
      <c r="AQ30" s="75"/>
      <c r="AR30" s="75"/>
      <c r="AS30" s="75"/>
      <c r="AT30" s="75"/>
      <c r="AU30" s="76"/>
      <c r="AV30" s="77"/>
      <c r="AW30" s="75"/>
      <c r="AX30" s="75"/>
      <c r="AY30" s="75"/>
      <c r="AZ30" s="75"/>
      <c r="BA30" s="76"/>
      <c r="BB30" s="78"/>
      <c r="BC30" s="82"/>
      <c r="BD30" s="80"/>
    </row>
    <row r="31" spans="1:56" ht="31.5" customHeight="1" x14ac:dyDescent="0.25">
      <c r="A31" s="67">
        <v>16</v>
      </c>
      <c r="B31" s="68" t="s">
        <v>65</v>
      </c>
      <c r="C31" s="69">
        <v>5</v>
      </c>
      <c r="D31" s="70"/>
      <c r="E31" s="71"/>
      <c r="F31" s="71"/>
      <c r="G31" s="71"/>
      <c r="H31" s="71">
        <v>3</v>
      </c>
      <c r="I31" s="72"/>
      <c r="J31" s="73">
        <v>3</v>
      </c>
      <c r="K31" s="74">
        <f t="shared" si="10"/>
        <v>30</v>
      </c>
      <c r="L31" s="75">
        <f t="shared" si="17"/>
        <v>30</v>
      </c>
      <c r="M31" s="75">
        <f t="shared" si="12"/>
        <v>0</v>
      </c>
      <c r="N31" s="75">
        <f t="shared" si="13"/>
        <v>0</v>
      </c>
      <c r="O31" s="75">
        <f t="shared" si="14"/>
        <v>0</v>
      </c>
      <c r="P31" s="75">
        <f t="shared" si="15"/>
        <v>0</v>
      </c>
      <c r="Q31" s="76">
        <f t="shared" si="16"/>
        <v>0</v>
      </c>
      <c r="R31" s="77"/>
      <c r="S31" s="75"/>
      <c r="T31" s="75"/>
      <c r="U31" s="75"/>
      <c r="V31" s="75"/>
      <c r="W31" s="76"/>
      <c r="X31" s="77"/>
      <c r="Y31" s="75"/>
      <c r="Z31" s="75"/>
      <c r="AA31" s="75"/>
      <c r="AB31" s="75"/>
      <c r="AC31" s="76"/>
      <c r="AD31" s="77"/>
      <c r="AE31" s="75"/>
      <c r="AF31" s="75"/>
      <c r="AG31" s="75"/>
      <c r="AH31" s="75"/>
      <c r="AI31" s="76"/>
      <c r="AJ31" s="77"/>
      <c r="AK31" s="75"/>
      <c r="AL31" s="75"/>
      <c r="AM31" s="75"/>
      <c r="AN31" s="75"/>
      <c r="AO31" s="76"/>
      <c r="AP31" s="77">
        <v>30</v>
      </c>
      <c r="AQ31" s="75"/>
      <c r="AR31" s="75"/>
      <c r="AS31" s="75"/>
      <c r="AT31" s="75"/>
      <c r="AU31" s="76"/>
      <c r="AV31" s="77"/>
      <c r="AW31" s="75"/>
      <c r="AX31" s="75"/>
      <c r="AY31" s="75"/>
      <c r="AZ31" s="75"/>
      <c r="BA31" s="76"/>
      <c r="BB31" s="78"/>
      <c r="BC31" s="82"/>
      <c r="BD31" s="80"/>
    </row>
    <row r="32" spans="1:56" ht="29.85" customHeight="1" x14ac:dyDescent="0.25">
      <c r="A32" s="67">
        <v>17</v>
      </c>
      <c r="B32" s="68" t="s">
        <v>66</v>
      </c>
      <c r="C32" s="69"/>
      <c r="D32" s="70"/>
      <c r="E32" s="71">
        <v>4</v>
      </c>
      <c r="F32" s="71"/>
      <c r="G32" s="71"/>
      <c r="H32" s="71"/>
      <c r="I32" s="72"/>
      <c r="J32" s="73">
        <v>4</v>
      </c>
      <c r="K32" s="74">
        <f t="shared" si="10"/>
        <v>30</v>
      </c>
      <c r="L32" s="75">
        <f t="shared" si="17"/>
        <v>30</v>
      </c>
      <c r="M32" s="75">
        <f t="shared" si="12"/>
        <v>0</v>
      </c>
      <c r="N32" s="75">
        <f t="shared" si="13"/>
        <v>0</v>
      </c>
      <c r="O32" s="75">
        <f t="shared" si="14"/>
        <v>0</v>
      </c>
      <c r="P32" s="75">
        <f t="shared" si="15"/>
        <v>0</v>
      </c>
      <c r="Q32" s="76">
        <f t="shared" si="16"/>
        <v>0</v>
      </c>
      <c r="R32" s="77"/>
      <c r="S32" s="75"/>
      <c r="T32" s="75"/>
      <c r="U32" s="75"/>
      <c r="V32" s="75"/>
      <c r="W32" s="76"/>
      <c r="X32" s="77">
        <v>30</v>
      </c>
      <c r="Y32" s="75"/>
      <c r="Z32" s="75"/>
      <c r="AA32" s="75"/>
      <c r="AB32" s="75"/>
      <c r="AC32" s="76"/>
      <c r="AD32" s="77"/>
      <c r="AE32" s="75"/>
      <c r="AF32" s="75"/>
      <c r="AG32" s="75"/>
      <c r="AH32" s="75"/>
      <c r="AI32" s="76"/>
      <c r="AJ32" s="77"/>
      <c r="AK32" s="75"/>
      <c r="AL32" s="75"/>
      <c r="AM32" s="75"/>
      <c r="AN32" s="75"/>
      <c r="AO32" s="76"/>
      <c r="AP32" s="77"/>
      <c r="AQ32" s="75"/>
      <c r="AR32" s="75"/>
      <c r="AS32" s="75"/>
      <c r="AT32" s="75"/>
      <c r="AU32" s="76"/>
      <c r="AV32" s="77"/>
      <c r="AW32" s="75"/>
      <c r="AX32" s="75"/>
      <c r="AY32" s="75"/>
      <c r="AZ32" s="75"/>
      <c r="BA32" s="76"/>
      <c r="BB32" s="78"/>
      <c r="BC32" s="82"/>
      <c r="BD32" s="80"/>
    </row>
    <row r="33" spans="1:56" ht="16.5" customHeight="1" x14ac:dyDescent="0.25">
      <c r="A33" s="67">
        <v>18</v>
      </c>
      <c r="B33" s="81" t="s">
        <v>67</v>
      </c>
      <c r="C33" s="69">
        <v>2</v>
      </c>
      <c r="D33" s="70"/>
      <c r="E33" s="71">
        <v>4</v>
      </c>
      <c r="F33" s="71"/>
      <c r="G33" s="71"/>
      <c r="H33" s="71"/>
      <c r="I33" s="72"/>
      <c r="J33" s="73">
        <v>4</v>
      </c>
      <c r="K33" s="74">
        <f t="shared" si="10"/>
        <v>30</v>
      </c>
      <c r="L33" s="75">
        <f t="shared" si="17"/>
        <v>30</v>
      </c>
      <c r="M33" s="75">
        <f t="shared" ref="M33:P34" si="18">S33+Y33+AE33+AK33+AQ33+AW33</f>
        <v>0</v>
      </c>
      <c r="N33" s="75">
        <f t="shared" si="18"/>
        <v>0</v>
      </c>
      <c r="O33" s="75">
        <f t="shared" si="18"/>
        <v>0</v>
      </c>
      <c r="P33" s="75">
        <f t="shared" si="18"/>
        <v>0</v>
      </c>
      <c r="Q33" s="76">
        <f>W33+AC33+AI33+AO33+AU33+BA3</f>
        <v>0</v>
      </c>
      <c r="R33" s="77"/>
      <c r="S33" s="75"/>
      <c r="T33" s="75"/>
      <c r="U33" s="75"/>
      <c r="V33" s="75"/>
      <c r="W33" s="76"/>
      <c r="X33" s="77">
        <v>30</v>
      </c>
      <c r="Y33" s="75"/>
      <c r="Z33" s="75"/>
      <c r="AA33" s="75"/>
      <c r="AB33" s="75"/>
      <c r="AC33" s="76"/>
      <c r="AD33" s="77"/>
      <c r="AE33" s="75"/>
      <c r="AF33" s="75"/>
      <c r="AG33" s="75"/>
      <c r="AH33" s="75"/>
      <c r="AI33" s="76"/>
      <c r="AJ33" s="77"/>
      <c r="AK33" s="75"/>
      <c r="AL33" s="75"/>
      <c r="AM33" s="75"/>
      <c r="AN33" s="75"/>
      <c r="AO33" s="76"/>
      <c r="AP33" s="77"/>
      <c r="AQ33" s="75"/>
      <c r="AR33" s="75"/>
      <c r="AS33" s="75"/>
      <c r="AT33" s="75"/>
      <c r="AU33" s="76"/>
      <c r="AV33" s="77"/>
      <c r="AW33" s="75"/>
      <c r="AX33" s="75"/>
      <c r="AY33" s="75"/>
      <c r="AZ33" s="75"/>
      <c r="BA33" s="76"/>
      <c r="BB33" s="78"/>
      <c r="BC33" s="82"/>
      <c r="BD33" s="80"/>
    </row>
    <row r="34" spans="1:56" ht="48" customHeight="1" x14ac:dyDescent="0.25">
      <c r="A34" s="67">
        <v>19</v>
      </c>
      <c r="B34" s="68" t="s">
        <v>68</v>
      </c>
      <c r="C34" s="93"/>
      <c r="D34" s="94"/>
      <c r="E34" s="95"/>
      <c r="F34" s="95"/>
      <c r="G34" s="95"/>
      <c r="H34" s="95"/>
      <c r="I34" s="96">
        <v>2</v>
      </c>
      <c r="J34" s="73">
        <v>2</v>
      </c>
      <c r="K34" s="74">
        <f t="shared" si="10"/>
        <v>30</v>
      </c>
      <c r="L34" s="75">
        <f t="shared" si="17"/>
        <v>30</v>
      </c>
      <c r="M34" s="75">
        <f t="shared" si="18"/>
        <v>0</v>
      </c>
      <c r="N34" s="75">
        <f t="shared" si="18"/>
        <v>0</v>
      </c>
      <c r="O34" s="75">
        <f t="shared" si="18"/>
        <v>0</v>
      </c>
      <c r="P34" s="75">
        <f t="shared" si="18"/>
        <v>0</v>
      </c>
      <c r="Q34" s="76">
        <f>W34+AC34+AI34+AO34+AU34+BA34</f>
        <v>0</v>
      </c>
      <c r="R34" s="77"/>
      <c r="S34" s="75"/>
      <c r="T34" s="75"/>
      <c r="U34" s="75"/>
      <c r="V34" s="75"/>
      <c r="W34" s="76"/>
      <c r="X34" s="77"/>
      <c r="Y34" s="75"/>
      <c r="Z34" s="75"/>
      <c r="AA34" s="75"/>
      <c r="AB34" s="75"/>
      <c r="AC34" s="76"/>
      <c r="AD34" s="77"/>
      <c r="AE34" s="75"/>
      <c r="AF34" s="75"/>
      <c r="AG34" s="75"/>
      <c r="AH34" s="75"/>
      <c r="AI34" s="76"/>
      <c r="AJ34" s="77"/>
      <c r="AK34" s="75"/>
      <c r="AL34" s="75"/>
      <c r="AM34" s="75"/>
      <c r="AN34" s="75"/>
      <c r="AO34" s="76"/>
      <c r="AP34" s="77"/>
      <c r="AQ34" s="75"/>
      <c r="AR34" s="75"/>
      <c r="AS34" s="75"/>
      <c r="AT34" s="75"/>
      <c r="AU34" s="76"/>
      <c r="AV34" s="77">
        <v>30</v>
      </c>
      <c r="AW34" s="75"/>
      <c r="AX34" s="75"/>
      <c r="AY34" s="75"/>
      <c r="AZ34" s="75"/>
      <c r="BA34" s="76"/>
      <c r="BB34" s="78"/>
      <c r="BC34" s="82"/>
      <c r="BD34" s="80"/>
    </row>
    <row r="35" spans="1:56" ht="23.25" customHeight="1" x14ac:dyDescent="0.25">
      <c r="A35" s="67">
        <v>20</v>
      </c>
      <c r="B35" s="68" t="s">
        <v>69</v>
      </c>
      <c r="C35" s="93"/>
      <c r="D35" s="94"/>
      <c r="E35" s="95"/>
      <c r="F35" s="95"/>
      <c r="G35" s="95">
        <v>4</v>
      </c>
      <c r="H35" s="95"/>
      <c r="I35" s="96"/>
      <c r="J35" s="73">
        <v>4</v>
      </c>
      <c r="K35" s="74">
        <v>30</v>
      </c>
      <c r="L35" s="75"/>
      <c r="M35" s="75"/>
      <c r="N35" s="75"/>
      <c r="O35" s="75">
        <v>30</v>
      </c>
      <c r="P35" s="75"/>
      <c r="Q35" s="76"/>
      <c r="R35" s="77"/>
      <c r="S35" s="75"/>
      <c r="T35" s="75"/>
      <c r="U35" s="75"/>
      <c r="V35" s="75"/>
      <c r="W35" s="76"/>
      <c r="X35" s="77"/>
      <c r="Y35" s="75"/>
      <c r="Z35" s="75"/>
      <c r="AA35" s="75"/>
      <c r="AB35" s="75"/>
      <c r="AC35" s="76"/>
      <c r="AD35" s="77"/>
      <c r="AE35" s="75"/>
      <c r="AF35" s="75"/>
      <c r="AG35" s="75"/>
      <c r="AH35" s="75"/>
      <c r="AI35" s="76"/>
      <c r="AJ35" s="77"/>
      <c r="AK35" s="75"/>
      <c r="AL35" s="75"/>
      <c r="AM35" s="75">
        <v>30</v>
      </c>
      <c r="AN35" s="75"/>
      <c r="AO35" s="76"/>
      <c r="AP35" s="77"/>
      <c r="AQ35" s="75"/>
      <c r="AR35" s="75"/>
      <c r="AS35" s="75"/>
      <c r="AT35" s="75"/>
      <c r="AU35" s="76"/>
      <c r="AV35" s="77"/>
      <c r="AW35" s="75"/>
      <c r="AX35" s="75"/>
      <c r="AY35" s="75"/>
      <c r="AZ35" s="75"/>
      <c r="BA35" s="76"/>
      <c r="BB35" s="78"/>
      <c r="BC35" s="97"/>
      <c r="BD35" s="80"/>
    </row>
    <row r="36" spans="1:56" ht="28.7" customHeight="1" x14ac:dyDescent="0.25">
      <c r="A36" s="67">
        <v>21</v>
      </c>
      <c r="B36" s="68" t="s">
        <v>70</v>
      </c>
      <c r="C36" s="93"/>
      <c r="D36" s="94"/>
      <c r="E36" s="95"/>
      <c r="F36" s="95"/>
      <c r="G36" s="95"/>
      <c r="H36" s="95">
        <v>2</v>
      </c>
      <c r="I36" s="96"/>
      <c r="J36" s="73">
        <v>2</v>
      </c>
      <c r="K36" s="74">
        <v>30</v>
      </c>
      <c r="L36" s="75"/>
      <c r="M36" s="75"/>
      <c r="N36" s="75"/>
      <c r="O36" s="75">
        <v>30</v>
      </c>
      <c r="P36" s="75"/>
      <c r="Q36" s="76"/>
      <c r="R36" s="77"/>
      <c r="S36" s="75"/>
      <c r="T36" s="75"/>
      <c r="U36" s="75"/>
      <c r="V36" s="75"/>
      <c r="W36" s="76"/>
      <c r="X36" s="77"/>
      <c r="Y36" s="75"/>
      <c r="Z36" s="75"/>
      <c r="AA36" s="75"/>
      <c r="AB36" s="75"/>
      <c r="AC36" s="76"/>
      <c r="AD36" s="77"/>
      <c r="AE36" s="75"/>
      <c r="AF36" s="75"/>
      <c r="AG36" s="75"/>
      <c r="AH36" s="75"/>
      <c r="AI36" s="76"/>
      <c r="AJ36" s="77"/>
      <c r="AK36" s="75"/>
      <c r="AL36" s="75"/>
      <c r="AM36" s="75"/>
      <c r="AN36" s="75"/>
      <c r="AO36" s="76"/>
      <c r="AP36" s="77"/>
      <c r="AQ36" s="75"/>
      <c r="AR36" s="75"/>
      <c r="AS36" s="75">
        <v>30</v>
      </c>
      <c r="AT36" s="75"/>
      <c r="AU36" s="76"/>
      <c r="AV36" s="77"/>
      <c r="AW36" s="75"/>
      <c r="AX36" s="75"/>
      <c r="AY36" s="75"/>
      <c r="AZ36" s="75"/>
      <c r="BA36" s="76"/>
      <c r="BB36" s="78"/>
      <c r="BC36" s="97"/>
      <c r="BD36" s="80"/>
    </row>
    <row r="37" spans="1:56" s="17" customFormat="1" ht="16.5" customHeight="1" x14ac:dyDescent="0.25">
      <c r="A37" s="98" t="s">
        <v>71</v>
      </c>
      <c r="B37" s="99" t="s">
        <v>72</v>
      </c>
      <c r="C37" s="100"/>
      <c r="D37" s="101"/>
      <c r="E37" s="102"/>
      <c r="F37" s="102"/>
      <c r="G37" s="102"/>
      <c r="H37" s="102">
        <v>5</v>
      </c>
      <c r="I37" s="103">
        <v>10</v>
      </c>
      <c r="J37" s="100">
        <v>15</v>
      </c>
      <c r="K37" s="101">
        <f>L37+M37+N37+O37+P37+Q37</f>
        <v>60</v>
      </c>
      <c r="L37" s="102">
        <f t="shared" ref="L37:Q37" si="19">R37+X37+AD37+AJ37+AP37+AV37</f>
        <v>0</v>
      </c>
      <c r="M37" s="102">
        <f t="shared" si="19"/>
        <v>60</v>
      </c>
      <c r="N37" s="102">
        <f t="shared" si="19"/>
        <v>0</v>
      </c>
      <c r="O37" s="102">
        <f t="shared" si="19"/>
        <v>0</v>
      </c>
      <c r="P37" s="102">
        <f t="shared" si="19"/>
        <v>0</v>
      </c>
      <c r="Q37" s="103">
        <f t="shared" si="19"/>
        <v>0</v>
      </c>
      <c r="R37" s="101"/>
      <c r="S37" s="102"/>
      <c r="T37" s="102"/>
      <c r="U37" s="102"/>
      <c r="V37" s="102"/>
      <c r="W37" s="103"/>
      <c r="X37" s="101"/>
      <c r="Y37" s="102"/>
      <c r="Z37" s="102"/>
      <c r="AA37" s="102"/>
      <c r="AB37" s="102"/>
      <c r="AC37" s="103"/>
      <c r="AD37" s="101"/>
      <c r="AE37" s="102"/>
      <c r="AF37" s="102"/>
      <c r="AG37" s="102"/>
      <c r="AH37" s="102"/>
      <c r="AI37" s="103"/>
      <c r="AJ37" s="101"/>
      <c r="AK37" s="102"/>
      <c r="AL37" s="102"/>
      <c r="AM37" s="102"/>
      <c r="AN37" s="102"/>
      <c r="AO37" s="103"/>
      <c r="AP37" s="101"/>
      <c r="AQ37" s="102">
        <v>30</v>
      </c>
      <c r="AR37" s="102"/>
      <c r="AS37" s="102"/>
      <c r="AT37" s="102"/>
      <c r="AU37" s="103"/>
      <c r="AV37" s="101"/>
      <c r="AW37" s="102">
        <v>30</v>
      </c>
      <c r="AX37" s="102"/>
      <c r="AY37" s="102"/>
      <c r="AZ37" s="102"/>
      <c r="BA37" s="103"/>
      <c r="BB37" s="104"/>
      <c r="BC37" s="105"/>
      <c r="BD37" s="52"/>
    </row>
    <row r="38" spans="1:56" ht="16.5" customHeight="1" x14ac:dyDescent="0.25">
      <c r="A38" s="106" t="s">
        <v>73</v>
      </c>
      <c r="B38" s="107" t="s">
        <v>74</v>
      </c>
      <c r="C38" s="108"/>
      <c r="D38" s="109">
        <f>SUM(D39,D40,D41)</f>
        <v>2</v>
      </c>
      <c r="E38" s="110">
        <f>SUM(E39,E40,E41)</f>
        <v>0</v>
      </c>
      <c r="F38" s="110">
        <f>SUM(F39,F40,F41,F42)</f>
        <v>6</v>
      </c>
      <c r="G38" s="110">
        <f>SUM(G39,G40,G41)</f>
        <v>2</v>
      </c>
      <c r="H38" s="110">
        <f>SUM(H39,H40,H41,H42)</f>
        <v>6</v>
      </c>
      <c r="I38" s="111">
        <f>SUM(I39,I40,I41)</f>
        <v>10</v>
      </c>
      <c r="J38" s="108">
        <f>SUM(J39,J40,J41,J42)</f>
        <v>26</v>
      </c>
      <c r="K38" s="109">
        <f>K39+K40+K41</f>
        <v>270</v>
      </c>
      <c r="L38" s="110">
        <f>L39+L40+L41</f>
        <v>150</v>
      </c>
      <c r="M38" s="110">
        <f t="shared" ref="M38:W38" si="20">M39+M40</f>
        <v>0</v>
      </c>
      <c r="N38" s="110">
        <f t="shared" si="20"/>
        <v>0</v>
      </c>
      <c r="O38" s="110">
        <f t="shared" si="20"/>
        <v>120</v>
      </c>
      <c r="P38" s="110">
        <f t="shared" si="20"/>
        <v>0</v>
      </c>
      <c r="Q38" s="111">
        <f t="shared" si="20"/>
        <v>0</v>
      </c>
      <c r="R38" s="109">
        <f t="shared" si="20"/>
        <v>30</v>
      </c>
      <c r="S38" s="110">
        <f t="shared" si="20"/>
        <v>0</v>
      </c>
      <c r="T38" s="110">
        <f t="shared" si="20"/>
        <v>0</v>
      </c>
      <c r="U38" s="110">
        <f t="shared" si="20"/>
        <v>0</v>
      </c>
      <c r="V38" s="110">
        <f t="shared" si="20"/>
        <v>0</v>
      </c>
      <c r="W38" s="111">
        <f t="shared" si="20"/>
        <v>0</v>
      </c>
      <c r="X38" s="109">
        <f>X39+X40+X41</f>
        <v>0</v>
      </c>
      <c r="Y38" s="110">
        <f t="shared" ref="Y38:AU38" si="21">Y39+Y40</f>
        <v>0</v>
      </c>
      <c r="Z38" s="110">
        <f t="shared" si="21"/>
        <v>0</v>
      </c>
      <c r="AA38" s="110">
        <f t="shared" si="21"/>
        <v>0</v>
      </c>
      <c r="AB38" s="110">
        <f t="shared" si="21"/>
        <v>0</v>
      </c>
      <c r="AC38" s="111">
        <f t="shared" si="21"/>
        <v>0</v>
      </c>
      <c r="AD38" s="109">
        <f t="shared" si="21"/>
        <v>0</v>
      </c>
      <c r="AE38" s="110">
        <f t="shared" si="21"/>
        <v>0</v>
      </c>
      <c r="AF38" s="110">
        <f t="shared" si="21"/>
        <v>0</v>
      </c>
      <c r="AG38" s="110">
        <f t="shared" si="21"/>
        <v>30</v>
      </c>
      <c r="AH38" s="110">
        <f t="shared" si="21"/>
        <v>0</v>
      </c>
      <c r="AI38" s="111">
        <f t="shared" si="21"/>
        <v>0</v>
      </c>
      <c r="AJ38" s="109">
        <f t="shared" si="21"/>
        <v>0</v>
      </c>
      <c r="AK38" s="110">
        <f t="shared" si="21"/>
        <v>0</v>
      </c>
      <c r="AL38" s="110">
        <f t="shared" si="21"/>
        <v>0</v>
      </c>
      <c r="AM38" s="110">
        <f t="shared" si="21"/>
        <v>30</v>
      </c>
      <c r="AN38" s="110">
        <f t="shared" si="21"/>
        <v>0</v>
      </c>
      <c r="AO38" s="111">
        <f t="shared" si="21"/>
        <v>0</v>
      </c>
      <c r="AP38" s="109">
        <f t="shared" si="21"/>
        <v>0</v>
      </c>
      <c r="AQ38" s="110">
        <f t="shared" si="21"/>
        <v>0</v>
      </c>
      <c r="AR38" s="110">
        <f t="shared" si="21"/>
        <v>0</v>
      </c>
      <c r="AS38" s="110">
        <f t="shared" si="21"/>
        <v>30</v>
      </c>
      <c r="AT38" s="110">
        <f t="shared" si="21"/>
        <v>0</v>
      </c>
      <c r="AU38" s="111">
        <f t="shared" si="21"/>
        <v>0</v>
      </c>
      <c r="AV38" s="112">
        <f>AV39+AV40+AV41</f>
        <v>120</v>
      </c>
      <c r="AW38" s="110">
        <f>AW39+AW40</f>
        <v>0</v>
      </c>
      <c r="AX38" s="110">
        <f>AX39+AX40</f>
        <v>0</v>
      </c>
      <c r="AY38" s="110">
        <f>AY39+AY40</f>
        <v>30</v>
      </c>
      <c r="AZ38" s="110">
        <f>AZ39+AZ40</f>
        <v>0</v>
      </c>
      <c r="BA38" s="111">
        <f>BA39+BA40</f>
        <v>0</v>
      </c>
      <c r="BB38" s="113"/>
      <c r="BC38" s="114"/>
      <c r="BD38" s="52"/>
    </row>
    <row r="39" spans="1:56" s="18" customFormat="1" ht="30" customHeight="1" x14ac:dyDescent="0.25">
      <c r="A39" s="115">
        <v>1</v>
      </c>
      <c r="B39" s="116" t="s">
        <v>75</v>
      </c>
      <c r="C39" s="117">
        <v>6</v>
      </c>
      <c r="D39" s="70"/>
      <c r="E39" s="71"/>
      <c r="F39" s="71">
        <v>2</v>
      </c>
      <c r="G39" s="71">
        <v>2</v>
      </c>
      <c r="H39" s="71">
        <v>2</v>
      </c>
      <c r="I39" s="72">
        <v>2</v>
      </c>
      <c r="J39" s="73">
        <v>8</v>
      </c>
      <c r="K39" s="118">
        <f>L39+M39+N39+O39+P39+Q39</f>
        <v>120</v>
      </c>
      <c r="L39" s="119">
        <f t="shared" ref="L39:Q39" si="22">R39+X39+AD39+AJ39+AP39+AV39</f>
        <v>0</v>
      </c>
      <c r="M39" s="119">
        <f t="shared" si="22"/>
        <v>0</v>
      </c>
      <c r="N39" s="119">
        <f t="shared" si="22"/>
        <v>0</v>
      </c>
      <c r="O39" s="119">
        <f t="shared" si="22"/>
        <v>120</v>
      </c>
      <c r="P39" s="119">
        <f t="shared" si="22"/>
        <v>0</v>
      </c>
      <c r="Q39" s="120">
        <f t="shared" si="22"/>
        <v>0</v>
      </c>
      <c r="R39" s="121"/>
      <c r="S39" s="119"/>
      <c r="T39" s="119"/>
      <c r="U39" s="119"/>
      <c r="V39" s="119"/>
      <c r="W39" s="120"/>
      <c r="X39" s="121"/>
      <c r="Y39" s="119"/>
      <c r="Z39" s="119"/>
      <c r="AA39" s="119"/>
      <c r="AB39" s="119"/>
      <c r="AC39" s="120"/>
      <c r="AD39" s="121"/>
      <c r="AE39" s="119"/>
      <c r="AF39" s="119"/>
      <c r="AG39" s="119">
        <v>30</v>
      </c>
      <c r="AH39" s="119"/>
      <c r="AI39" s="120"/>
      <c r="AJ39" s="121"/>
      <c r="AK39" s="119"/>
      <c r="AL39" s="119"/>
      <c r="AM39" s="119">
        <v>30</v>
      </c>
      <c r="AN39" s="119"/>
      <c r="AO39" s="120"/>
      <c r="AP39" s="121"/>
      <c r="AQ39" s="119"/>
      <c r="AR39" s="119"/>
      <c r="AS39" s="119">
        <v>30</v>
      </c>
      <c r="AT39" s="119"/>
      <c r="AU39" s="120"/>
      <c r="AV39" s="121"/>
      <c r="AW39" s="119"/>
      <c r="AX39" s="119"/>
      <c r="AY39" s="119">
        <v>30</v>
      </c>
      <c r="AZ39" s="119"/>
      <c r="BA39" s="120"/>
      <c r="BB39" s="113"/>
      <c r="BC39" s="122"/>
      <c r="BD39" s="80"/>
    </row>
    <row r="40" spans="1:56" ht="16.5" customHeight="1" x14ac:dyDescent="0.25">
      <c r="A40" s="115">
        <v>2</v>
      </c>
      <c r="B40" s="116" t="s">
        <v>76</v>
      </c>
      <c r="C40" s="117"/>
      <c r="D40" s="70">
        <v>2</v>
      </c>
      <c r="E40" s="71"/>
      <c r="F40" s="71"/>
      <c r="G40" s="71"/>
      <c r="H40" s="71"/>
      <c r="I40" s="72">
        <v>6</v>
      </c>
      <c r="J40" s="73">
        <v>8</v>
      </c>
      <c r="K40" s="118">
        <v>120</v>
      </c>
      <c r="L40" s="119">
        <v>120</v>
      </c>
      <c r="M40" s="119">
        <f>S40+Y40+AE40+AK40+AQ40+AW40</f>
        <v>0</v>
      </c>
      <c r="N40" s="119">
        <f>T40+Z40+AF40+AL40+AR40+AX40</f>
        <v>0</v>
      </c>
      <c r="O40" s="119">
        <f>U40+AA40+AG40+AM40+AS40+AY40</f>
        <v>0</v>
      </c>
      <c r="P40" s="119">
        <f>V40+AB40+AH40+AN40+AT40+AZ40</f>
        <v>0</v>
      </c>
      <c r="Q40" s="120">
        <f>W40+AC40+AI40+AO40+AU40+BA40</f>
        <v>0</v>
      </c>
      <c r="R40" s="121">
        <v>30</v>
      </c>
      <c r="S40" s="119"/>
      <c r="T40" s="119"/>
      <c r="U40" s="119"/>
      <c r="V40" s="119"/>
      <c r="W40" s="120"/>
      <c r="X40" s="121"/>
      <c r="Y40" s="119"/>
      <c r="Z40" s="119"/>
      <c r="AA40" s="119"/>
      <c r="AB40" s="119"/>
      <c r="AC40" s="120"/>
      <c r="AD40" s="121"/>
      <c r="AE40" s="119"/>
      <c r="AF40" s="119"/>
      <c r="AG40" s="119"/>
      <c r="AH40" s="119"/>
      <c r="AI40" s="120"/>
      <c r="AJ40" s="121"/>
      <c r="AK40" s="119"/>
      <c r="AL40" s="119"/>
      <c r="AM40" s="119"/>
      <c r="AN40" s="119"/>
      <c r="AO40" s="120"/>
      <c r="AP40" s="121"/>
      <c r="AQ40" s="119"/>
      <c r="AR40" s="119"/>
      <c r="AS40" s="119"/>
      <c r="AT40" s="119"/>
      <c r="AU40" s="120"/>
      <c r="AV40" s="123">
        <v>90</v>
      </c>
      <c r="AW40" s="119"/>
      <c r="AX40" s="119"/>
      <c r="AY40" s="119"/>
      <c r="AZ40" s="119"/>
      <c r="BA40" s="120"/>
      <c r="BB40" s="113"/>
      <c r="BC40" s="122"/>
      <c r="BD40" s="80"/>
    </row>
    <row r="41" spans="1:56" ht="16.5" customHeight="1" x14ac:dyDescent="0.25">
      <c r="A41" s="115">
        <v>3</v>
      </c>
      <c r="B41" s="116" t="s">
        <v>77</v>
      </c>
      <c r="C41" s="117"/>
      <c r="D41" s="70"/>
      <c r="E41" s="71"/>
      <c r="F41" s="71"/>
      <c r="G41" s="71"/>
      <c r="H41" s="71"/>
      <c r="I41" s="72">
        <v>2</v>
      </c>
      <c r="J41" s="73">
        <v>2</v>
      </c>
      <c r="K41" s="118">
        <v>30</v>
      </c>
      <c r="L41" s="119">
        <v>30</v>
      </c>
      <c r="M41" s="119"/>
      <c r="N41" s="119"/>
      <c r="O41" s="119"/>
      <c r="P41" s="119"/>
      <c r="Q41" s="120"/>
      <c r="R41" s="121"/>
      <c r="S41" s="119"/>
      <c r="T41" s="119"/>
      <c r="U41" s="119"/>
      <c r="V41" s="119"/>
      <c r="W41" s="120"/>
      <c r="X41" s="121"/>
      <c r="Y41" s="119"/>
      <c r="Z41" s="119"/>
      <c r="AA41" s="119"/>
      <c r="AB41" s="119"/>
      <c r="AC41" s="120"/>
      <c r="AD41" s="121"/>
      <c r="AE41" s="119"/>
      <c r="AF41" s="119"/>
      <c r="AG41" s="119"/>
      <c r="AH41" s="119"/>
      <c r="AI41" s="120"/>
      <c r="AJ41" s="121"/>
      <c r="AK41" s="119"/>
      <c r="AL41" s="119"/>
      <c r="AM41" s="119"/>
      <c r="AN41" s="119"/>
      <c r="AO41" s="120"/>
      <c r="AP41" s="121"/>
      <c r="AQ41" s="119"/>
      <c r="AR41" s="119"/>
      <c r="AS41" s="119"/>
      <c r="AT41" s="119"/>
      <c r="AU41" s="120"/>
      <c r="AV41" s="123">
        <v>30</v>
      </c>
      <c r="AW41" s="119"/>
      <c r="AX41" s="119"/>
      <c r="AY41" s="119"/>
      <c r="AZ41" s="119"/>
      <c r="BA41" s="120"/>
      <c r="BB41" s="113"/>
      <c r="BC41" s="122"/>
      <c r="BD41" s="80"/>
    </row>
    <row r="42" spans="1:56" s="138" customFormat="1" ht="30" customHeight="1" x14ac:dyDescent="0.2">
      <c r="A42" s="124">
        <v>4</v>
      </c>
      <c r="B42" s="125" t="s">
        <v>78</v>
      </c>
      <c r="C42" s="126"/>
      <c r="D42" s="127"/>
      <c r="E42" s="128"/>
      <c r="F42" s="128">
        <v>4</v>
      </c>
      <c r="G42" s="128"/>
      <c r="H42" s="128">
        <v>4</v>
      </c>
      <c r="I42" s="129"/>
      <c r="J42" s="130">
        <v>8</v>
      </c>
      <c r="K42" s="131"/>
      <c r="L42" s="132"/>
      <c r="M42" s="132"/>
      <c r="N42" s="133"/>
      <c r="O42" s="132"/>
      <c r="P42" s="132"/>
      <c r="Q42" s="134"/>
      <c r="R42" s="135"/>
      <c r="S42" s="133"/>
      <c r="T42" s="133"/>
      <c r="U42" s="133"/>
      <c r="V42" s="133"/>
      <c r="W42" s="136"/>
      <c r="X42" s="135"/>
      <c r="Y42" s="133"/>
      <c r="Z42" s="133"/>
      <c r="AA42" s="133"/>
      <c r="AB42" s="133"/>
      <c r="AC42" s="136"/>
      <c r="AD42" s="135"/>
      <c r="AE42" s="133"/>
      <c r="AF42" s="133"/>
      <c r="AG42" s="133"/>
      <c r="AH42" s="133"/>
      <c r="AI42" s="136"/>
      <c r="AJ42" s="135"/>
      <c r="AK42" s="133"/>
      <c r="AL42" s="133"/>
      <c r="AM42" s="133"/>
      <c r="AN42" s="133"/>
      <c r="AO42" s="136"/>
      <c r="AP42" s="135"/>
      <c r="AQ42" s="133"/>
      <c r="AR42" s="133"/>
      <c r="AS42" s="133"/>
      <c r="AT42" s="133"/>
      <c r="AU42" s="136"/>
      <c r="AV42" s="135"/>
      <c r="AW42" s="133"/>
      <c r="AX42" s="133"/>
      <c r="AY42" s="133"/>
      <c r="AZ42" s="133"/>
      <c r="BA42" s="136"/>
      <c r="BB42" s="137"/>
      <c r="BD42" s="139"/>
    </row>
    <row r="44" spans="1:56" x14ac:dyDescent="0.25">
      <c r="B44" s="16" t="s">
        <v>79</v>
      </c>
    </row>
    <row r="45" spans="1:56" x14ac:dyDescent="0.25">
      <c r="B45" s="140" t="s">
        <v>80</v>
      </c>
    </row>
    <row r="46" spans="1:56" x14ac:dyDescent="0.25">
      <c r="B46" s="141" t="s">
        <v>81</v>
      </c>
    </row>
  </sheetData>
  <customSheetViews>
    <customSheetView guid="{206BA593-5785-4841-8466-29748BB29C69}" scale="50" showPageBreaks="1" fitToPage="1" hiddenColumns="1" view="pageLayout">
      <selection activeCell="B36" sqref="B36"/>
      <pageMargins left="0.15763888888888899" right="0.15763888888888899" top="0.78749999999999998" bottom="0.196527777777778" header="0.31527777777777799" footer="0.51180555555555496"/>
      <pageSetup paperSize="9" scale="48" firstPageNumber="0" orientation="landscape" r:id="rId1"/>
      <headerFooter>
        <oddHeader>&amp;L&amp;12specjalność: brak&amp;C&amp;14KRAJOZNAWSTWO I TURYSTYKA HISTORYCZNA
&amp;12studia stacjonarne pierwszego stopnia&amp;R&amp;12rozpoczęte w roku akad 2016/2017</oddHeader>
      </headerFooter>
    </customSheetView>
  </customSheetViews>
  <mergeCells count="56">
    <mergeCell ref="AX4:AX5"/>
    <mergeCell ref="AY4:BA4"/>
    <mergeCell ref="BB4:BB5"/>
    <mergeCell ref="BC4:BC5"/>
    <mergeCell ref="AQ4:AQ5"/>
    <mergeCell ref="AR4:AR5"/>
    <mergeCell ref="AS4:AU4"/>
    <mergeCell ref="AV4:AV5"/>
    <mergeCell ref="AW4:AW5"/>
    <mergeCell ref="AJ4:AJ5"/>
    <mergeCell ref="AK4:AK5"/>
    <mergeCell ref="AL4:AL5"/>
    <mergeCell ref="AM4:AO4"/>
    <mergeCell ref="AP4:AP5"/>
    <mergeCell ref="AV3:BA3"/>
    <mergeCell ref="O4:O5"/>
    <mergeCell ref="P4:P5"/>
    <mergeCell ref="Q4:Q5"/>
    <mergeCell ref="R4:R5"/>
    <mergeCell ref="S4:S5"/>
    <mergeCell ref="T4:T5"/>
    <mergeCell ref="U4:W4"/>
    <mergeCell ref="X4:X5"/>
    <mergeCell ref="Y4:Y5"/>
    <mergeCell ref="Z4:Z5"/>
    <mergeCell ref="AA4:AC4"/>
    <mergeCell ref="AD4:AD5"/>
    <mergeCell ref="AE4:AE5"/>
    <mergeCell ref="AF4:AF5"/>
    <mergeCell ref="AG4:AI4"/>
    <mergeCell ref="K1:AU1"/>
    <mergeCell ref="BB1:BC3"/>
    <mergeCell ref="K2:K5"/>
    <mergeCell ref="L2:Q2"/>
    <mergeCell ref="R2:AC2"/>
    <mergeCell ref="AD2:AO2"/>
    <mergeCell ref="AP2:BA2"/>
    <mergeCell ref="L3:L5"/>
    <mergeCell ref="M3:M5"/>
    <mergeCell ref="N3:N5"/>
    <mergeCell ref="O3:Q3"/>
    <mergeCell ref="R3:W3"/>
    <mergeCell ref="X3:AC3"/>
    <mergeCell ref="AD3:AI3"/>
    <mergeCell ref="AJ3:AO3"/>
    <mergeCell ref="AP3:AU3"/>
    <mergeCell ref="F1:F5"/>
    <mergeCell ref="G1:G5"/>
    <mergeCell ref="H1:H5"/>
    <mergeCell ref="I1:I5"/>
    <mergeCell ref="J1:J5"/>
    <mergeCell ref="A1:A5"/>
    <mergeCell ref="B1:B5"/>
    <mergeCell ref="C1:C5"/>
    <mergeCell ref="D1:D5"/>
    <mergeCell ref="E1:E5"/>
  </mergeCells>
  <pageMargins left="0.15763888888888899" right="0.15763888888888899" top="0.78749999999999998" bottom="0.196527777777778" header="0.31527777777777799" footer="0.51180555555555496"/>
  <pageSetup paperSize="9" scale="48" firstPageNumber="0" orientation="landscape" r:id="rId2"/>
  <headerFooter>
    <oddHeader>&amp;L&amp;12specjalność: brak&amp;C&amp;14KRAJOZNAWSTWO I TURYSTYKA HISTORYCZNA
&amp;12studia stacjonarne pierwszego stopnia&amp;R&amp;12rozpoczęte w roku akad 2016/2017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pierwszego stopnia</vt:lpstr>
    </vt:vector>
  </TitlesOfParts>
  <Company>Uniwersytet Gdański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Informatyczny</dc:creator>
  <cp:lastModifiedBy>art</cp:lastModifiedBy>
  <cp:revision>5</cp:revision>
  <cp:lastPrinted>2016-05-12T14:19:58Z</cp:lastPrinted>
  <dcterms:created xsi:type="dcterms:W3CDTF">2006-07-06T10:54:02Z</dcterms:created>
  <dcterms:modified xsi:type="dcterms:W3CDTF">2016-05-12T14:20:19Z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Uniwersytet Gdański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