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programy studiów zatwierdzone na rok 2017-2018\"/>
    </mc:Choice>
  </mc:AlternateContent>
  <bookViews>
    <workbookView xWindow="0" yWindow="15" windowWidth="15480" windowHeight="9240"/>
  </bookViews>
  <sheets>
    <sheet name="II st nauczycielska" sheetId="1" r:id="rId1"/>
  </sheets>
  <definedNames>
    <definedName name="Z_E91EF217_AC81_4452_8F13_BD81C2B524E5_.wvu.Rows" localSheetId="0" hidden="1">'II st nauczycielska'!#REF!,'II st nauczycielska'!#REF!,'II st nauczycielska'!#REF!,'II st nauczycielska'!#REF!,'II st nauczycielska'!#REF!,'II st nauczycielska'!#REF!</definedName>
  </definedNames>
  <calcPr calcId="162913"/>
  <customWorkbookViews>
    <customWorkbookView name="art - Widok osobisty" guid="{02C2F1D8-3483-4342-B3C1-344E5252EED3}" mergeInterval="0" personalView="1" maximized="1" windowWidth="1362" windowHeight="503" activeSheetId="1"/>
    <customWorkbookView name="PP - Personal View" guid="{E50C75C0-F6AB-416D-BE6F-B8CA2B2E5B4A}" mergeInterval="0" personalView="1" maximized="1" xWindow="1" yWindow="1" windowWidth="1360" windowHeight="538" activeSheetId="1"/>
    <customWorkbookView name="HISTORIA - Widok osobisty" guid="{E91EF217-AC81-4452-8F13-BD81C2B524E5}" mergeInterval="0" personalView="1" maximized="1" xWindow="1" yWindow="1" windowWidth="1366" windowHeight="549" activeSheetId="1"/>
    <customWorkbookView name="Arkadiusz Janicki - Widok osobisty" guid="{915BEFDB-BE1A-4B80-BE3F-A6C9DA6BEE8A}" mergeInterval="0" personalView="1" maximized="1" xWindow="-8" yWindow="-8" windowWidth="1936" windowHeight="1056" activeSheetId="1"/>
    <customWorkbookView name="arnold - Widok osobisty" guid="{9C5D98F4-556F-4877-9219-50D2B781F6B1}" mergeInterval="0" personalView="1" maximized="1" windowWidth="1362" windowHeight="503" activeSheetId="1"/>
  </customWorkbookViews>
</workbook>
</file>

<file path=xl/calcChain.xml><?xml version="1.0" encoding="utf-8"?>
<calcChain xmlns="http://schemas.openxmlformats.org/spreadsheetml/2006/main">
  <c r="P27" i="1" l="1"/>
  <c r="G11" i="1"/>
  <c r="G13" i="1"/>
  <c r="G16" i="1"/>
  <c r="P11" i="1"/>
  <c r="P10" i="1" s="1"/>
  <c r="P9" i="1" s="1"/>
  <c r="P13" i="1"/>
  <c r="P16" i="1"/>
  <c r="P24" i="1"/>
  <c r="T11" i="1"/>
  <c r="T13" i="1"/>
  <c r="T16" i="1"/>
  <c r="W11" i="1"/>
  <c r="W13" i="1"/>
  <c r="W16" i="1"/>
  <c r="W24" i="1"/>
  <c r="W21" i="1" s="1"/>
  <c r="W27" i="1"/>
  <c r="X11" i="1"/>
  <c r="X13" i="1"/>
  <c r="X16" i="1"/>
  <c r="AA11" i="1"/>
  <c r="AA13" i="1"/>
  <c r="AA16" i="1"/>
  <c r="AA10" i="1"/>
  <c r="AA9" i="1" s="1"/>
  <c r="AA24" i="1"/>
  <c r="AA27" i="1"/>
  <c r="AB11" i="1"/>
  <c r="AB13" i="1"/>
  <c r="AB16" i="1"/>
  <c r="AE13" i="1"/>
  <c r="AE16" i="1"/>
  <c r="AE24" i="1"/>
  <c r="AE27" i="1"/>
  <c r="AF11" i="1"/>
  <c r="AF13" i="1"/>
  <c r="AF16" i="1"/>
  <c r="AI11" i="1"/>
  <c r="AI13" i="1"/>
  <c r="AI16" i="1"/>
  <c r="AI24" i="1"/>
  <c r="AI21" i="1" s="1"/>
  <c r="AI27" i="1"/>
  <c r="AJ11" i="1"/>
  <c r="AJ13" i="1"/>
  <c r="AJ16" i="1"/>
  <c r="AM11" i="1"/>
  <c r="AM13" i="1"/>
  <c r="AM16" i="1"/>
  <c r="AM10" i="1"/>
  <c r="AM9" i="1" s="1"/>
  <c r="AM24" i="1"/>
  <c r="AM27" i="1"/>
  <c r="D11" i="1"/>
  <c r="H11" i="1" s="1"/>
  <c r="D13" i="1"/>
  <c r="D16" i="1"/>
  <c r="E11" i="1"/>
  <c r="F11" i="1"/>
  <c r="F10" i="1" s="1"/>
  <c r="F9" i="1" s="1"/>
  <c r="Q11" i="1"/>
  <c r="Q10" i="1" s="1"/>
  <c r="Q9" i="1" s="1"/>
  <c r="Q13" i="1"/>
  <c r="Q16" i="1"/>
  <c r="Q24" i="1"/>
  <c r="Q27" i="1"/>
  <c r="R11" i="1"/>
  <c r="R13" i="1"/>
  <c r="R16" i="1"/>
  <c r="R24" i="1"/>
  <c r="R21" i="1" s="1"/>
  <c r="R27" i="1"/>
  <c r="S13" i="1"/>
  <c r="S16" i="1"/>
  <c r="U11" i="1"/>
  <c r="U13" i="1"/>
  <c r="U16" i="1"/>
  <c r="U24" i="1"/>
  <c r="U27" i="1"/>
  <c r="U22" i="1" s="1"/>
  <c r="U21" i="1" s="1"/>
  <c r="V11" i="1"/>
  <c r="V13" i="1"/>
  <c r="V16" i="1"/>
  <c r="V24" i="1"/>
  <c r="V27" i="1"/>
  <c r="V22" i="1" s="1"/>
  <c r="V21" i="1" s="1"/>
  <c r="Y11" i="1"/>
  <c r="Y13" i="1"/>
  <c r="Y16" i="1"/>
  <c r="Y24" i="1"/>
  <c r="Y27" i="1"/>
  <c r="Z11" i="1"/>
  <c r="Z13" i="1"/>
  <c r="Z16" i="1"/>
  <c r="Z24" i="1"/>
  <c r="Z27" i="1"/>
  <c r="Z22" i="1" s="1"/>
  <c r="Z21" i="1" s="1"/>
  <c r="AC11" i="1"/>
  <c r="AC10" i="1" s="1"/>
  <c r="AC9" i="1" s="1"/>
  <c r="AC13" i="1"/>
  <c r="AC16" i="1"/>
  <c r="AC24" i="1"/>
  <c r="AC27" i="1"/>
  <c r="AD11" i="1"/>
  <c r="AD13" i="1"/>
  <c r="AD16" i="1"/>
  <c r="AD24" i="1"/>
  <c r="AD27" i="1"/>
  <c r="AG11" i="1"/>
  <c r="AG13" i="1"/>
  <c r="AG16" i="1"/>
  <c r="AG24" i="1"/>
  <c r="AG27" i="1"/>
  <c r="AG22" i="1" s="1"/>
  <c r="AG21" i="1" s="1"/>
  <c r="AH11" i="1"/>
  <c r="AH10" i="1" s="1"/>
  <c r="AH9" i="1" s="1"/>
  <c r="AH13" i="1"/>
  <c r="AH16" i="1"/>
  <c r="AH24" i="1"/>
  <c r="AH27" i="1"/>
  <c r="AH22" i="1" s="1"/>
  <c r="AH21" i="1" s="1"/>
  <c r="AK11" i="1"/>
  <c r="AK13" i="1"/>
  <c r="AK16" i="1"/>
  <c r="AK24" i="1"/>
  <c r="AK27" i="1"/>
  <c r="AL11" i="1"/>
  <c r="AL13" i="1"/>
  <c r="AL16" i="1"/>
  <c r="AL24" i="1"/>
  <c r="AL27" i="1"/>
  <c r="H12" i="1"/>
  <c r="J12" i="1"/>
  <c r="I12" i="1" s="1"/>
  <c r="K12" i="1"/>
  <c r="L12" i="1"/>
  <c r="M12" i="1"/>
  <c r="N12" i="1"/>
  <c r="O12" i="1"/>
  <c r="E13" i="1"/>
  <c r="F13" i="1"/>
  <c r="J14" i="1"/>
  <c r="J13" i="1" s="1"/>
  <c r="J15" i="1"/>
  <c r="N14" i="1"/>
  <c r="N15" i="1"/>
  <c r="N13" i="1" s="1"/>
  <c r="H14" i="1"/>
  <c r="K14" i="1"/>
  <c r="K13" i="1"/>
  <c r="L14" i="1"/>
  <c r="L15" i="1"/>
  <c r="O14" i="1"/>
  <c r="O15" i="1"/>
  <c r="H15" i="1"/>
  <c r="M15" i="1"/>
  <c r="M13" i="1" s="1"/>
  <c r="E16" i="1"/>
  <c r="F16" i="1"/>
  <c r="H17" i="1"/>
  <c r="J17" i="1"/>
  <c r="J16" i="1" s="1"/>
  <c r="J18" i="1"/>
  <c r="J20" i="1"/>
  <c r="K17" i="1"/>
  <c r="K18" i="1"/>
  <c r="K20" i="1"/>
  <c r="L17" i="1"/>
  <c r="L18" i="1"/>
  <c r="L20" i="1"/>
  <c r="M17" i="1"/>
  <c r="N17" i="1"/>
  <c r="N18" i="1"/>
  <c r="N20" i="1"/>
  <c r="N16" i="1"/>
  <c r="O17" i="1"/>
  <c r="O16" i="1" s="1"/>
  <c r="O18" i="1"/>
  <c r="O20" i="1"/>
  <c r="H18" i="1"/>
  <c r="M18" i="1"/>
  <c r="M16" i="1" s="1"/>
  <c r="H20" i="1"/>
  <c r="M20" i="1"/>
  <c r="D27" i="1"/>
  <c r="H27" i="1" s="1"/>
  <c r="H22" i="1" s="1"/>
  <c r="H21" i="1" s="1"/>
  <c r="D22" i="1"/>
  <c r="D21" i="1" s="1"/>
  <c r="L28" i="1"/>
  <c r="L27" i="1" s="1"/>
  <c r="L22" i="1" s="1"/>
  <c r="L21" i="1" s="1"/>
  <c r="L29" i="1"/>
  <c r="L30" i="1"/>
  <c r="L31" i="1"/>
  <c r="L32" i="1"/>
  <c r="I32" i="1" s="1"/>
  <c r="L33" i="1"/>
  <c r="L34" i="1"/>
  <c r="L35" i="1"/>
  <c r="L36" i="1"/>
  <c r="L37" i="1"/>
  <c r="L38" i="1"/>
  <c r="L39" i="1"/>
  <c r="L23" i="1"/>
  <c r="L25" i="1"/>
  <c r="L24" i="1" s="1"/>
  <c r="P22" i="1"/>
  <c r="P21" i="1"/>
  <c r="AB27" i="1"/>
  <c r="AB22" i="1" s="1"/>
  <c r="AB21" i="1" s="1"/>
  <c r="AB24" i="1"/>
  <c r="H23" i="1"/>
  <c r="J23" i="1"/>
  <c r="K23" i="1"/>
  <c r="M23" i="1"/>
  <c r="N23" i="1"/>
  <c r="O23" i="1"/>
  <c r="D24" i="1"/>
  <c r="E24" i="1"/>
  <c r="F24" i="1"/>
  <c r="G24" i="1"/>
  <c r="I24" i="1"/>
  <c r="J24" i="1"/>
  <c r="M25" i="1"/>
  <c r="M24" i="1" s="1"/>
  <c r="S24" i="1"/>
  <c r="T24" i="1"/>
  <c r="X24" i="1"/>
  <c r="AF24" i="1"/>
  <c r="AJ24" i="1"/>
  <c r="H25" i="1"/>
  <c r="K25" i="1"/>
  <c r="K24" i="1" s="1"/>
  <c r="N25" i="1"/>
  <c r="N24" i="1" s="1"/>
  <c r="O25" i="1"/>
  <c r="O24" i="1" s="1"/>
  <c r="E27" i="1"/>
  <c r="E22" i="1" s="1"/>
  <c r="E21" i="1" s="1"/>
  <c r="F27" i="1"/>
  <c r="F22" i="1" s="1"/>
  <c r="F21" i="1" s="1"/>
  <c r="G27" i="1"/>
  <c r="G22" i="1" s="1"/>
  <c r="G21" i="1" s="1"/>
  <c r="Q22" i="1"/>
  <c r="Q21" i="1" s="1"/>
  <c r="R22" i="1"/>
  <c r="S27" i="1"/>
  <c r="S22" i="1" s="1"/>
  <c r="S21" i="1" s="1"/>
  <c r="T27" i="1"/>
  <c r="T22" i="1" s="1"/>
  <c r="T21" i="1" s="1"/>
  <c r="W22" i="1"/>
  <c r="X27" i="1"/>
  <c r="X22" i="1"/>
  <c r="X21" i="1" s="1"/>
  <c r="Y22" i="1"/>
  <c r="AA22" i="1"/>
  <c r="AA21" i="1"/>
  <c r="AC22" i="1"/>
  <c r="AD22" i="1"/>
  <c r="AE22" i="1"/>
  <c r="AE21" i="1"/>
  <c r="AF27" i="1"/>
  <c r="AF22" i="1" s="1"/>
  <c r="AI22" i="1"/>
  <c r="AJ27" i="1"/>
  <c r="AJ22" i="1" s="1"/>
  <c r="AJ21" i="1" s="1"/>
  <c r="AK22" i="1"/>
  <c r="AK21" i="1" s="1"/>
  <c r="AL22" i="1"/>
  <c r="AL21" i="1" s="1"/>
  <c r="AM22" i="1"/>
  <c r="AM21" i="1" s="1"/>
  <c r="H28" i="1"/>
  <c r="K28" i="1"/>
  <c r="I28" i="1" s="1"/>
  <c r="M28" i="1"/>
  <c r="M29" i="1"/>
  <c r="M30" i="1"/>
  <c r="M31" i="1"/>
  <c r="I31" i="1" s="1"/>
  <c r="M32" i="1"/>
  <c r="M33" i="1"/>
  <c r="M34" i="1"/>
  <c r="M35" i="1"/>
  <c r="M36" i="1"/>
  <c r="M37" i="1"/>
  <c r="M38" i="1"/>
  <c r="M39" i="1"/>
  <c r="N28" i="1"/>
  <c r="O28" i="1"/>
  <c r="H29" i="1"/>
  <c r="K29" i="1"/>
  <c r="N29" i="1"/>
  <c r="O29" i="1"/>
  <c r="H30" i="1"/>
  <c r="J30" i="1"/>
  <c r="K30" i="1"/>
  <c r="O30" i="1"/>
  <c r="O31" i="1"/>
  <c r="O32" i="1"/>
  <c r="O33" i="1"/>
  <c r="O34" i="1"/>
  <c r="O35" i="1"/>
  <c r="O36" i="1"/>
  <c r="O37" i="1"/>
  <c r="O38" i="1"/>
  <c r="O39" i="1"/>
  <c r="H31" i="1"/>
  <c r="J31" i="1"/>
  <c r="K31" i="1"/>
  <c r="H32" i="1"/>
  <c r="K32" i="1"/>
  <c r="N32" i="1"/>
  <c r="H33" i="1"/>
  <c r="K33" i="1"/>
  <c r="N33" i="1"/>
  <c r="H34" i="1"/>
  <c r="J34" i="1"/>
  <c r="I34" i="1" s="1"/>
  <c r="K34" i="1"/>
  <c r="N34" i="1"/>
  <c r="H35" i="1"/>
  <c r="K35" i="1"/>
  <c r="N35" i="1"/>
  <c r="H36" i="1"/>
  <c r="J36" i="1"/>
  <c r="I36" i="1" s="1"/>
  <c r="K36" i="1"/>
  <c r="N36" i="1"/>
  <c r="H37" i="1"/>
  <c r="J37" i="1"/>
  <c r="K37" i="1"/>
  <c r="N37" i="1"/>
  <c r="H38" i="1"/>
  <c r="J38" i="1"/>
  <c r="K38" i="1"/>
  <c r="K39" i="1"/>
  <c r="N38" i="1"/>
  <c r="H39" i="1"/>
  <c r="J39" i="1"/>
  <c r="I39" i="1" s="1"/>
  <c r="N39" i="1"/>
  <c r="N27" i="1" s="1"/>
  <c r="N22" i="1" s="1"/>
  <c r="I29" i="1"/>
  <c r="I35" i="1"/>
  <c r="AC21" i="1"/>
  <c r="Y21" i="1"/>
  <c r="H24" i="1"/>
  <c r="E10" i="1"/>
  <c r="E9" i="1" s="1"/>
  <c r="J27" i="1" l="1"/>
  <c r="J22" i="1" s="1"/>
  <c r="J21" i="1" s="1"/>
  <c r="H13" i="1"/>
  <c r="AD21" i="1"/>
  <c r="L16" i="1"/>
  <c r="AD10" i="1"/>
  <c r="AD9" i="1" s="1"/>
  <c r="Y10" i="1"/>
  <c r="Y9" i="1" s="1"/>
  <c r="I20" i="1"/>
  <c r="H16" i="1"/>
  <c r="AK10" i="1"/>
  <c r="AK9" i="1" s="1"/>
  <c r="AI10" i="1"/>
  <c r="AI9" i="1" s="1"/>
  <c r="I23" i="1"/>
  <c r="K16" i="1"/>
  <c r="AJ10" i="1"/>
  <c r="AJ9" i="1" s="1"/>
  <c r="AB10" i="1"/>
  <c r="AB9" i="1" s="1"/>
  <c r="O27" i="1"/>
  <c r="O22" i="1" s="1"/>
  <c r="O21" i="1" s="1"/>
  <c r="M27" i="1"/>
  <c r="M22" i="1" s="1"/>
  <c r="M21" i="1" s="1"/>
  <c r="AG10" i="1"/>
  <c r="AG9" i="1" s="1"/>
  <c r="V10" i="1"/>
  <c r="V9" i="1" s="1"/>
  <c r="AF10" i="1"/>
  <c r="AF9" i="1" s="1"/>
  <c r="T10" i="1"/>
  <c r="T9" i="1" s="1"/>
  <c r="G10" i="1"/>
  <c r="G9" i="1" s="1"/>
  <c r="L13" i="1"/>
  <c r="N21" i="1"/>
  <c r="R10" i="1"/>
  <c r="R9" i="1" s="1"/>
  <c r="AE10" i="1"/>
  <c r="AE9" i="1" s="1"/>
  <c r="I33" i="1"/>
  <c r="W10" i="1"/>
  <c r="W9" i="1" s="1"/>
  <c r="I37" i="1"/>
  <c r="Z10" i="1"/>
  <c r="Z9" i="1" s="1"/>
  <c r="U10" i="1"/>
  <c r="U9" i="1" s="1"/>
  <c r="I17" i="1"/>
  <c r="I16" i="1" s="1"/>
  <c r="AL10" i="1"/>
  <c r="AL9" i="1" s="1"/>
  <c r="D10" i="1"/>
  <c r="X10" i="1"/>
  <c r="X9" i="1" s="1"/>
  <c r="I30" i="1"/>
  <c r="I27" i="1" s="1"/>
  <c r="I22" i="1" s="1"/>
  <c r="I21" i="1" s="1"/>
  <c r="I38" i="1"/>
  <c r="AF21" i="1"/>
  <c r="I18" i="1"/>
  <c r="O13" i="1"/>
  <c r="H10" i="1"/>
  <c r="H9" i="1" s="1"/>
  <c r="D9" i="1"/>
  <c r="I15" i="1"/>
  <c r="I13" i="1" s="1"/>
  <c r="K27" i="1"/>
  <c r="K22" i="1" s="1"/>
  <c r="K21" i="1" s="1"/>
</calcChain>
</file>

<file path=xl/sharedStrings.xml><?xml version="1.0" encoding="utf-8"?>
<sst xmlns="http://schemas.openxmlformats.org/spreadsheetml/2006/main" count="99" uniqueCount="70">
  <si>
    <t>Lp.</t>
  </si>
  <si>
    <t>Nazwa przedmiotu</t>
  </si>
  <si>
    <t>Egzamin po semestrze</t>
  </si>
  <si>
    <t>Godzin zajęć</t>
  </si>
  <si>
    <t>Razem</t>
  </si>
  <si>
    <t>w tym:</t>
  </si>
  <si>
    <t>I rok</t>
  </si>
  <si>
    <t>II rok</t>
  </si>
  <si>
    <t>Wykład</t>
  </si>
  <si>
    <t>Seminarium/Proseminarium</t>
  </si>
  <si>
    <t>Konwersatorium</t>
  </si>
  <si>
    <t>ćwiczenia</t>
  </si>
  <si>
    <t>I semestr</t>
  </si>
  <si>
    <t>II semestr</t>
  </si>
  <si>
    <t>III semestr</t>
  </si>
  <si>
    <t>IV semestr</t>
  </si>
  <si>
    <t>Audytoryjne</t>
  </si>
  <si>
    <t>Laboratoryjne</t>
  </si>
  <si>
    <t>Terenowe</t>
  </si>
  <si>
    <t>I</t>
  </si>
  <si>
    <t>Przedmioty kształcenia ogólnego</t>
  </si>
  <si>
    <t>II</t>
  </si>
  <si>
    <t>Przedmioty podstawowe</t>
  </si>
  <si>
    <t>III</t>
  </si>
  <si>
    <t>Przedmioty kierunkowe</t>
  </si>
  <si>
    <t>IV</t>
  </si>
  <si>
    <t>A</t>
  </si>
  <si>
    <t>Przedmioty specjalizacyjne:</t>
  </si>
  <si>
    <t>A1.</t>
  </si>
  <si>
    <t>C</t>
  </si>
  <si>
    <t>Ogółem (I+II+III+IV)</t>
  </si>
  <si>
    <t>Razem (I+II+III)</t>
  </si>
  <si>
    <t>Ścieżki specjalizacyjne</t>
  </si>
  <si>
    <t>przedmioty specjalizacyjne ogółem:</t>
  </si>
  <si>
    <t>B</t>
  </si>
  <si>
    <t>przedmioty fakultatywne ogółem:</t>
  </si>
  <si>
    <t>Statystyka i demografia historyczna</t>
  </si>
  <si>
    <t>Warsztat naukowy historyka</t>
  </si>
  <si>
    <t>Metodologia historii</t>
  </si>
  <si>
    <t>Historia historiografii</t>
  </si>
  <si>
    <t>Pedagogika</t>
  </si>
  <si>
    <t>Psychologia</t>
  </si>
  <si>
    <t>Dydaktyka historii</t>
  </si>
  <si>
    <t>Translatorium z języka łacińskiego lub nowożytnego (proseminarium językowe)</t>
  </si>
  <si>
    <t>Punkty ECTS po I semestrze</t>
  </si>
  <si>
    <t>Punkty ECTS po II semestrze</t>
  </si>
  <si>
    <t>Punkty ECTS po III semestrze</t>
  </si>
  <si>
    <t>Punkty ECTS po IV semestrze</t>
  </si>
  <si>
    <t>Dydaktyka WOS</t>
  </si>
  <si>
    <t>Partie i systemy partyjne</t>
  </si>
  <si>
    <t>System polityczny RP</t>
  </si>
  <si>
    <t>Myśl polityczna</t>
  </si>
  <si>
    <t>Współczesne systemy polityczne</t>
  </si>
  <si>
    <t>Współczesne stosunki międzynarodowe</t>
  </si>
  <si>
    <t>Język obcy</t>
  </si>
  <si>
    <t>Seminarium magisterskie</t>
  </si>
  <si>
    <t>Przedmioty do wyboru zostały zapisane kursywą.</t>
  </si>
  <si>
    <t>Praktyka zawodowa (80 godz. po II semestrze)</t>
  </si>
  <si>
    <t>Praktyka zawodowa zadaniowa (130 godzin praktyk odbywanych w ciągu roku akademickiego)</t>
  </si>
  <si>
    <t>Ogółem punkty ECTS</t>
  </si>
  <si>
    <r>
      <t xml:space="preserve">specjalność: </t>
    </r>
    <r>
      <rPr>
        <b/>
        <i/>
        <sz val="11"/>
        <rFont val="Arial"/>
        <family val="2"/>
        <charset val="238"/>
      </rPr>
      <t>nauczycielska w zakresie historii oraz WOS</t>
    </r>
    <r>
      <rPr>
        <b/>
        <sz val="11"/>
        <rFont val="Arial"/>
        <family val="2"/>
        <charset val="238"/>
      </rPr>
      <t xml:space="preserve"> (kontynuacja)</t>
    </r>
  </si>
  <si>
    <t>4.1</t>
  </si>
  <si>
    <t>4.2</t>
  </si>
  <si>
    <t>4.3</t>
  </si>
  <si>
    <t>4.4</t>
  </si>
  <si>
    <t>Prawo Unii Europejskiej i integracja europejska</t>
  </si>
  <si>
    <r>
      <rPr>
        <i/>
        <sz val="11"/>
        <rFont val="Arial"/>
        <family val="2"/>
        <charset val="238"/>
      </rPr>
      <t>Wykład monograficzny</t>
    </r>
    <r>
      <rPr>
        <sz val="11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(do wyboru: 3x30 godz.)</t>
    </r>
  </si>
  <si>
    <t>Studentów obowiązuje szkolenie BHP, biblioteczne i z ochrony własności intelektualnej</t>
  </si>
  <si>
    <t>Historia wojskowości</t>
  </si>
  <si>
    <t>Wykłady stanowią 51,6 % ogółu liczby godzin.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</si>
</sst>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4" borderId="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wrapText="1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4" borderId="20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2" fillId="4" borderId="25" xfId="0" applyFont="1" applyFill="1" applyBorder="1" applyAlignment="1">
      <alignment horizontal="center" textRotation="90"/>
    </xf>
    <xf numFmtId="0" fontId="2" fillId="4" borderId="6" xfId="0" applyFont="1" applyFill="1" applyBorder="1" applyAlignment="1">
      <alignment horizontal="center" textRotation="90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4" borderId="21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1" fillId="4" borderId="2" xfId="0" applyFont="1" applyFill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Wykusz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44"/>
  <sheetViews>
    <sheetView tabSelected="1" view="pageLayout" zoomScale="70" zoomScaleNormal="70" zoomScalePageLayoutView="70" workbookViewId="0">
      <selection activeCell="W20" sqref="W20"/>
    </sheetView>
  </sheetViews>
  <sheetFormatPr defaultRowHeight="12.75" x14ac:dyDescent="0.2"/>
  <cols>
    <col min="1" max="1" width="6" style="5" customWidth="1"/>
    <col min="2" max="2" width="37.42578125" customWidth="1"/>
    <col min="3" max="3" width="3.7109375" customWidth="1"/>
    <col min="4" max="4" width="4.28515625" customWidth="1"/>
    <col min="5" max="5" width="3.85546875" customWidth="1"/>
    <col min="6" max="6" width="3.5703125" customWidth="1"/>
    <col min="7" max="7" width="4.28515625" customWidth="1"/>
    <col min="8" max="8" width="5" style="6" customWidth="1"/>
    <col min="9" max="9" width="10" style="6" customWidth="1"/>
    <col min="10" max="10" width="7" customWidth="1"/>
    <col min="11" max="11" width="6.5703125" customWidth="1"/>
    <col min="12" max="12" width="6.140625" customWidth="1"/>
    <col min="13" max="13" width="5.7109375" customWidth="1"/>
    <col min="14" max="14" width="5.5703125" customWidth="1"/>
    <col min="15" max="15" width="5.85546875" customWidth="1"/>
    <col min="16" max="16" width="6" customWidth="1"/>
    <col min="17" max="17" width="4.42578125" customWidth="1"/>
    <col min="18" max="18" width="5.7109375" customWidth="1"/>
    <col min="19" max="19" width="5.28515625" customWidth="1"/>
    <col min="20" max="27" width="4.85546875" customWidth="1"/>
    <col min="28" max="28" width="5" customWidth="1"/>
    <col min="29" max="29" width="5.7109375" customWidth="1"/>
    <col min="30" max="30" width="5.85546875" customWidth="1"/>
    <col min="31" max="31" width="4.7109375" customWidth="1"/>
    <col min="32" max="32" width="4.42578125" customWidth="1"/>
    <col min="33" max="33" width="4.7109375" customWidth="1"/>
    <col min="34" max="34" width="4.85546875" customWidth="1"/>
    <col min="35" max="35" width="4.42578125" customWidth="1"/>
    <col min="36" max="36" width="4.28515625" customWidth="1"/>
    <col min="37" max="37" width="3.5703125" customWidth="1"/>
    <col min="38" max="38" width="3.85546875" customWidth="1"/>
    <col min="39" max="39" width="4" customWidth="1"/>
    <col min="40" max="40" width="4.7109375" customWidth="1"/>
    <col min="41" max="41" width="4" customWidth="1"/>
    <col min="42" max="42" width="4.42578125" customWidth="1"/>
    <col min="43" max="49" width="3.85546875" customWidth="1"/>
    <col min="50" max="50" width="29.5703125" style="7" customWidth="1"/>
    <col min="51" max="51" width="35.42578125" customWidth="1"/>
  </cols>
  <sheetData>
    <row r="2" spans="1:50" ht="13.5" thickBot="1" x14ac:dyDescent="0.25"/>
    <row r="3" spans="1:50" ht="13.5" customHeight="1" thickBot="1" x14ac:dyDescent="0.25">
      <c r="A3" s="122" t="s">
        <v>0</v>
      </c>
      <c r="B3" s="125" t="s">
        <v>1</v>
      </c>
      <c r="C3" s="127" t="s">
        <v>2</v>
      </c>
      <c r="D3" s="133" t="s">
        <v>44</v>
      </c>
      <c r="E3" s="131" t="s">
        <v>45</v>
      </c>
      <c r="F3" s="131" t="s">
        <v>46</v>
      </c>
      <c r="G3" s="135" t="s">
        <v>47</v>
      </c>
      <c r="H3" s="129" t="s">
        <v>59</v>
      </c>
      <c r="I3" s="158" t="s">
        <v>3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60"/>
    </row>
    <row r="4" spans="1:50" ht="12.75" customHeight="1" thickBot="1" x14ac:dyDescent="0.25">
      <c r="A4" s="123"/>
      <c r="B4" s="126"/>
      <c r="C4" s="128"/>
      <c r="D4" s="134"/>
      <c r="E4" s="132"/>
      <c r="F4" s="132"/>
      <c r="G4" s="136"/>
      <c r="H4" s="130"/>
      <c r="I4" s="164" t="s">
        <v>4</v>
      </c>
      <c r="J4" s="166" t="s">
        <v>5</v>
      </c>
      <c r="K4" s="167"/>
      <c r="L4" s="167"/>
      <c r="M4" s="167"/>
      <c r="N4" s="167"/>
      <c r="O4" s="168"/>
      <c r="P4" s="143" t="s">
        <v>6</v>
      </c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5"/>
      <c r="AB4" s="146" t="s">
        <v>7</v>
      </c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8"/>
    </row>
    <row r="5" spans="1:50" ht="12.75" customHeight="1" x14ac:dyDescent="0.2">
      <c r="A5" s="124"/>
      <c r="B5" s="126"/>
      <c r="C5" s="128"/>
      <c r="D5" s="134"/>
      <c r="E5" s="132"/>
      <c r="F5" s="132"/>
      <c r="G5" s="136"/>
      <c r="H5" s="130"/>
      <c r="I5" s="165"/>
      <c r="J5" s="169" t="s">
        <v>8</v>
      </c>
      <c r="K5" s="141" t="s">
        <v>9</v>
      </c>
      <c r="L5" s="141" t="s">
        <v>10</v>
      </c>
      <c r="M5" s="149" t="s">
        <v>11</v>
      </c>
      <c r="N5" s="149"/>
      <c r="O5" s="150"/>
      <c r="P5" s="138" t="s">
        <v>12</v>
      </c>
      <c r="Q5" s="139"/>
      <c r="R5" s="139"/>
      <c r="S5" s="139"/>
      <c r="T5" s="139"/>
      <c r="U5" s="140"/>
      <c r="V5" s="138" t="s">
        <v>13</v>
      </c>
      <c r="W5" s="139"/>
      <c r="X5" s="139"/>
      <c r="Y5" s="139"/>
      <c r="Z5" s="139"/>
      <c r="AA5" s="140"/>
      <c r="AB5" s="161" t="s">
        <v>14</v>
      </c>
      <c r="AC5" s="162"/>
      <c r="AD5" s="162"/>
      <c r="AE5" s="162"/>
      <c r="AF5" s="162"/>
      <c r="AG5" s="163"/>
      <c r="AH5" s="161" t="s">
        <v>15</v>
      </c>
      <c r="AI5" s="162"/>
      <c r="AJ5" s="162"/>
      <c r="AK5" s="162"/>
      <c r="AL5" s="162"/>
      <c r="AM5" s="163"/>
    </row>
    <row r="6" spans="1:50" ht="12.75" customHeight="1" x14ac:dyDescent="0.2">
      <c r="A6" s="124"/>
      <c r="B6" s="126"/>
      <c r="C6" s="128"/>
      <c r="D6" s="134"/>
      <c r="E6" s="132"/>
      <c r="F6" s="132"/>
      <c r="G6" s="136"/>
      <c r="H6" s="130"/>
      <c r="I6" s="165"/>
      <c r="J6" s="170"/>
      <c r="K6" s="142"/>
      <c r="L6" s="142"/>
      <c r="M6" s="142" t="s">
        <v>16</v>
      </c>
      <c r="N6" s="142" t="s">
        <v>17</v>
      </c>
      <c r="O6" s="171" t="s">
        <v>18</v>
      </c>
      <c r="P6" s="157" t="s">
        <v>8</v>
      </c>
      <c r="Q6" s="151" t="s">
        <v>9</v>
      </c>
      <c r="R6" s="151" t="s">
        <v>10</v>
      </c>
      <c r="S6" s="153" t="s">
        <v>11</v>
      </c>
      <c r="T6" s="153"/>
      <c r="U6" s="154"/>
      <c r="V6" s="157" t="s">
        <v>8</v>
      </c>
      <c r="W6" s="151" t="s">
        <v>9</v>
      </c>
      <c r="X6" s="151" t="s">
        <v>10</v>
      </c>
      <c r="Y6" s="153" t="s">
        <v>11</v>
      </c>
      <c r="Z6" s="153"/>
      <c r="AA6" s="154"/>
      <c r="AB6" s="137" t="s">
        <v>8</v>
      </c>
      <c r="AC6" s="152" t="s">
        <v>9</v>
      </c>
      <c r="AD6" s="152" t="s">
        <v>10</v>
      </c>
      <c r="AE6" s="155" t="s">
        <v>11</v>
      </c>
      <c r="AF6" s="155"/>
      <c r="AG6" s="156"/>
      <c r="AH6" s="137" t="s">
        <v>8</v>
      </c>
      <c r="AI6" s="152" t="s">
        <v>9</v>
      </c>
      <c r="AJ6" s="152" t="s">
        <v>10</v>
      </c>
      <c r="AK6" s="155" t="s">
        <v>11</v>
      </c>
      <c r="AL6" s="155"/>
      <c r="AM6" s="156"/>
    </row>
    <row r="7" spans="1:50" ht="86.25" customHeight="1" x14ac:dyDescent="0.2">
      <c r="A7" s="124"/>
      <c r="B7" s="126"/>
      <c r="C7" s="128"/>
      <c r="D7" s="134"/>
      <c r="E7" s="132"/>
      <c r="F7" s="132"/>
      <c r="G7" s="136"/>
      <c r="H7" s="130"/>
      <c r="I7" s="165"/>
      <c r="J7" s="170"/>
      <c r="K7" s="142"/>
      <c r="L7" s="142"/>
      <c r="M7" s="142"/>
      <c r="N7" s="142"/>
      <c r="O7" s="171"/>
      <c r="P7" s="157"/>
      <c r="Q7" s="151"/>
      <c r="R7" s="151"/>
      <c r="S7" s="1" t="s">
        <v>16</v>
      </c>
      <c r="T7" s="1" t="s">
        <v>17</v>
      </c>
      <c r="U7" s="3" t="s">
        <v>18</v>
      </c>
      <c r="V7" s="157"/>
      <c r="W7" s="151"/>
      <c r="X7" s="151"/>
      <c r="Y7" s="1" t="s">
        <v>16</v>
      </c>
      <c r="Z7" s="1" t="s">
        <v>17</v>
      </c>
      <c r="AA7" s="3" t="s">
        <v>18</v>
      </c>
      <c r="AB7" s="137"/>
      <c r="AC7" s="152"/>
      <c r="AD7" s="152"/>
      <c r="AE7" s="2" t="s">
        <v>16</v>
      </c>
      <c r="AF7" s="2" t="s">
        <v>17</v>
      </c>
      <c r="AG7" s="4" t="s">
        <v>18</v>
      </c>
      <c r="AH7" s="137"/>
      <c r="AI7" s="152"/>
      <c r="AJ7" s="152"/>
      <c r="AK7" s="2" t="s">
        <v>16</v>
      </c>
      <c r="AL7" s="2" t="s">
        <v>17</v>
      </c>
      <c r="AM7" s="4" t="s">
        <v>18</v>
      </c>
    </row>
    <row r="8" spans="1:50" x14ac:dyDescent="0.2">
      <c r="A8" s="32">
        <v>1</v>
      </c>
      <c r="B8" s="35">
        <v>2</v>
      </c>
      <c r="C8" s="12">
        <v>3</v>
      </c>
      <c r="D8" s="10" t="s">
        <v>61</v>
      </c>
      <c r="E8" s="11" t="s">
        <v>62</v>
      </c>
      <c r="F8" s="11" t="s">
        <v>63</v>
      </c>
      <c r="G8" s="13" t="s">
        <v>64</v>
      </c>
      <c r="H8" s="36">
        <v>4</v>
      </c>
      <c r="I8" s="93">
        <v>5</v>
      </c>
      <c r="J8" s="10">
        <v>6</v>
      </c>
      <c r="K8" s="11">
        <v>7</v>
      </c>
      <c r="L8" s="11">
        <v>8</v>
      </c>
      <c r="M8" s="11">
        <v>9</v>
      </c>
      <c r="N8" s="11">
        <v>10</v>
      </c>
      <c r="O8" s="13">
        <v>11</v>
      </c>
      <c r="P8" s="10">
        <v>12</v>
      </c>
      <c r="Q8" s="11">
        <v>13</v>
      </c>
      <c r="R8" s="11">
        <v>14</v>
      </c>
      <c r="S8" s="11">
        <v>15</v>
      </c>
      <c r="T8" s="11">
        <v>16</v>
      </c>
      <c r="U8" s="13">
        <v>17</v>
      </c>
      <c r="V8" s="10">
        <v>18</v>
      </c>
      <c r="W8" s="11">
        <v>19</v>
      </c>
      <c r="X8" s="11">
        <v>20</v>
      </c>
      <c r="Y8" s="11">
        <v>21</v>
      </c>
      <c r="Z8" s="11">
        <v>22</v>
      </c>
      <c r="AA8" s="13">
        <v>23</v>
      </c>
      <c r="AB8" s="10">
        <v>24</v>
      </c>
      <c r="AC8" s="11">
        <v>25</v>
      </c>
      <c r="AD8" s="11">
        <v>26</v>
      </c>
      <c r="AE8" s="11">
        <v>27</v>
      </c>
      <c r="AF8" s="11">
        <v>28</v>
      </c>
      <c r="AG8" s="13">
        <v>29</v>
      </c>
      <c r="AH8" s="10">
        <v>30</v>
      </c>
      <c r="AI8" s="11">
        <v>31</v>
      </c>
      <c r="AJ8" s="11">
        <v>32</v>
      </c>
      <c r="AK8" s="11">
        <v>33</v>
      </c>
      <c r="AL8" s="11">
        <v>34</v>
      </c>
      <c r="AM8" s="13">
        <v>35</v>
      </c>
      <c r="AN8" s="14"/>
    </row>
    <row r="9" spans="1:50" s="6" customFormat="1" ht="21.75" customHeight="1" x14ac:dyDescent="0.25">
      <c r="A9" s="33"/>
      <c r="B9" s="41" t="s">
        <v>30</v>
      </c>
      <c r="C9" s="21"/>
      <c r="D9" s="16">
        <f>SUM(D10,D23,D24,D27)</f>
        <v>30</v>
      </c>
      <c r="E9" s="23">
        <f>SUM(E10,E23,E24,E27)</f>
        <v>30</v>
      </c>
      <c r="F9" s="23">
        <f>SUM(F10,F23,F24,F27)</f>
        <v>30</v>
      </c>
      <c r="G9" s="30">
        <f>SUM(G10,G23,G24,G27)</f>
        <v>30</v>
      </c>
      <c r="H9" s="37">
        <f>SUM(H10,H23,H24,H27)</f>
        <v>120</v>
      </c>
      <c r="I9" s="94">
        <v>930</v>
      </c>
      <c r="J9" s="16">
        <v>480</v>
      </c>
      <c r="K9" s="23">
        <v>180</v>
      </c>
      <c r="L9" s="23">
        <v>0</v>
      </c>
      <c r="M9" s="23">
        <v>180</v>
      </c>
      <c r="N9" s="23">
        <v>90</v>
      </c>
      <c r="O9" s="30">
        <v>0</v>
      </c>
      <c r="P9" s="16">
        <f>SUM(P10,P23,P24,P27)</f>
        <v>180</v>
      </c>
      <c r="Q9" s="23">
        <f>SUM(Q10,Q23,Q24,Q27)</f>
        <v>60</v>
      </c>
      <c r="R9" s="23">
        <f>SUM(R10,R23,R24,R27)</f>
        <v>0</v>
      </c>
      <c r="S9" s="23">
        <v>90</v>
      </c>
      <c r="T9" s="23">
        <f t="shared" ref="T9:AM9" si="0">SUM(T10,T23,T24,T27)</f>
        <v>0</v>
      </c>
      <c r="U9" s="30">
        <f t="shared" si="0"/>
        <v>0</v>
      </c>
      <c r="V9" s="16">
        <f t="shared" si="0"/>
        <v>45</v>
      </c>
      <c r="W9" s="23">
        <f t="shared" si="0"/>
        <v>60</v>
      </c>
      <c r="X9" s="23">
        <f t="shared" si="0"/>
        <v>0</v>
      </c>
      <c r="Y9" s="23">
        <f t="shared" si="0"/>
        <v>60</v>
      </c>
      <c r="Z9" s="23">
        <f t="shared" si="0"/>
        <v>60</v>
      </c>
      <c r="AA9" s="30">
        <f t="shared" si="0"/>
        <v>0</v>
      </c>
      <c r="AB9" s="16">
        <f t="shared" si="0"/>
        <v>90</v>
      </c>
      <c r="AC9" s="23">
        <f t="shared" si="0"/>
        <v>30</v>
      </c>
      <c r="AD9" s="23">
        <f t="shared" si="0"/>
        <v>0</v>
      </c>
      <c r="AE9" s="23">
        <f t="shared" si="0"/>
        <v>30</v>
      </c>
      <c r="AF9" s="23">
        <f t="shared" si="0"/>
        <v>30</v>
      </c>
      <c r="AG9" s="30">
        <f t="shared" si="0"/>
        <v>0</v>
      </c>
      <c r="AH9" s="16">
        <f t="shared" si="0"/>
        <v>165</v>
      </c>
      <c r="AI9" s="23">
        <f t="shared" si="0"/>
        <v>30</v>
      </c>
      <c r="AJ9" s="23">
        <f t="shared" si="0"/>
        <v>0</v>
      </c>
      <c r="AK9" s="23">
        <f t="shared" si="0"/>
        <v>0</v>
      </c>
      <c r="AL9" s="23">
        <f t="shared" si="0"/>
        <v>0</v>
      </c>
      <c r="AM9" s="30">
        <f t="shared" si="0"/>
        <v>0</v>
      </c>
      <c r="AN9" s="24"/>
      <c r="AX9" s="7"/>
    </row>
    <row r="10" spans="1:50" s="6" customFormat="1" ht="23.25" customHeight="1" x14ac:dyDescent="0.25">
      <c r="A10" s="33"/>
      <c r="B10" s="42" t="s">
        <v>31</v>
      </c>
      <c r="C10" s="38"/>
      <c r="D10" s="18">
        <f>SUM(D11,D13,D16)</f>
        <v>16</v>
      </c>
      <c r="E10" s="28">
        <f>SUM(E11,E13,E16)</f>
        <v>8</v>
      </c>
      <c r="F10" s="28">
        <f>SUM(F11,F13,F16)</f>
        <v>7</v>
      </c>
      <c r="G10" s="31">
        <f>SUM(G11,G13,G16)</f>
        <v>0</v>
      </c>
      <c r="H10" s="39">
        <f t="shared" ref="H10:H20" si="1">SUM(D10:G10)</f>
        <v>31</v>
      </c>
      <c r="I10" s="95">
        <v>360</v>
      </c>
      <c r="J10" s="18">
        <v>90</v>
      </c>
      <c r="K10" s="28">
        <v>60</v>
      </c>
      <c r="L10" s="28">
        <v>0</v>
      </c>
      <c r="M10" s="28">
        <v>180</v>
      </c>
      <c r="N10" s="28">
        <v>0</v>
      </c>
      <c r="O10" s="31">
        <v>0</v>
      </c>
      <c r="P10" s="18">
        <f>P11+P13+P16</f>
        <v>60</v>
      </c>
      <c r="Q10" s="28">
        <f>Q11+Q13+Q16</f>
        <v>30</v>
      </c>
      <c r="R10" s="28">
        <f>R11+R13+R16</f>
        <v>0</v>
      </c>
      <c r="S10" s="28">
        <v>90</v>
      </c>
      <c r="T10" s="28">
        <f t="shared" ref="T10:AM10" si="2">T11+T13+T16</f>
        <v>0</v>
      </c>
      <c r="U10" s="31">
        <f t="shared" si="2"/>
        <v>0</v>
      </c>
      <c r="V10" s="18">
        <f t="shared" si="2"/>
        <v>0</v>
      </c>
      <c r="W10" s="28">
        <f t="shared" si="2"/>
        <v>30</v>
      </c>
      <c r="X10" s="28">
        <f t="shared" si="2"/>
        <v>0</v>
      </c>
      <c r="Y10" s="28">
        <f t="shared" si="2"/>
        <v>60</v>
      </c>
      <c r="Z10" s="28">
        <f t="shared" si="2"/>
        <v>0</v>
      </c>
      <c r="AA10" s="31">
        <f t="shared" si="2"/>
        <v>0</v>
      </c>
      <c r="AB10" s="18">
        <f t="shared" si="2"/>
        <v>60</v>
      </c>
      <c r="AC10" s="28">
        <f t="shared" si="2"/>
        <v>0</v>
      </c>
      <c r="AD10" s="28">
        <f t="shared" si="2"/>
        <v>0</v>
      </c>
      <c r="AE10" s="28">
        <f t="shared" si="2"/>
        <v>30</v>
      </c>
      <c r="AF10" s="28">
        <f t="shared" si="2"/>
        <v>0</v>
      </c>
      <c r="AG10" s="31">
        <f t="shared" si="2"/>
        <v>0</v>
      </c>
      <c r="AH10" s="18">
        <f t="shared" si="2"/>
        <v>0</v>
      </c>
      <c r="AI10" s="28">
        <f t="shared" si="2"/>
        <v>0</v>
      </c>
      <c r="AJ10" s="28">
        <f t="shared" si="2"/>
        <v>0</v>
      </c>
      <c r="AK10" s="28">
        <f t="shared" si="2"/>
        <v>0</v>
      </c>
      <c r="AL10" s="28">
        <f t="shared" si="2"/>
        <v>0</v>
      </c>
      <c r="AM10" s="31">
        <f t="shared" si="2"/>
        <v>0</v>
      </c>
      <c r="AN10" s="24"/>
      <c r="AX10" s="7"/>
    </row>
    <row r="11" spans="1:50" ht="18" customHeight="1" x14ac:dyDescent="0.2">
      <c r="A11" s="43" t="s">
        <v>19</v>
      </c>
      <c r="B11" s="84" t="s">
        <v>20</v>
      </c>
      <c r="C11" s="44"/>
      <c r="D11" s="45">
        <f>SUM(D12:D12)</f>
        <v>2</v>
      </c>
      <c r="E11" s="46">
        <f>SUM(E12:E12)</f>
        <v>2</v>
      </c>
      <c r="F11" s="46">
        <f>SUM(F12:F12)</f>
        <v>0</v>
      </c>
      <c r="G11" s="47">
        <f>SUM(G12:G12)</f>
        <v>0</v>
      </c>
      <c r="H11" s="53">
        <f t="shared" si="1"/>
        <v>4</v>
      </c>
      <c r="I11" s="96">
        <v>60</v>
      </c>
      <c r="J11" s="45">
        <v>0</v>
      </c>
      <c r="K11" s="46">
        <v>0</v>
      </c>
      <c r="L11" s="46">
        <v>0</v>
      </c>
      <c r="M11" s="46">
        <v>60</v>
      </c>
      <c r="N11" s="46">
        <v>0</v>
      </c>
      <c r="O11" s="47">
        <v>0</v>
      </c>
      <c r="P11" s="45">
        <f>SUM(P12:P12)</f>
        <v>0</v>
      </c>
      <c r="Q11" s="46">
        <f t="shared" ref="Q11:AM11" si="3">SUM(Q12)</f>
        <v>0</v>
      </c>
      <c r="R11" s="46">
        <f t="shared" si="3"/>
        <v>0</v>
      </c>
      <c r="S11" s="46">
        <v>30</v>
      </c>
      <c r="T11" s="46">
        <f t="shared" si="3"/>
        <v>0</v>
      </c>
      <c r="U11" s="47">
        <f t="shared" si="3"/>
        <v>0</v>
      </c>
      <c r="V11" s="45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30</v>
      </c>
      <c r="Z11" s="46">
        <f t="shared" si="3"/>
        <v>0</v>
      </c>
      <c r="AA11" s="47">
        <f t="shared" si="3"/>
        <v>0</v>
      </c>
      <c r="AB11" s="45">
        <f t="shared" si="3"/>
        <v>0</v>
      </c>
      <c r="AC11" s="46">
        <f t="shared" si="3"/>
        <v>0</v>
      </c>
      <c r="AD11" s="46">
        <f t="shared" si="3"/>
        <v>0</v>
      </c>
      <c r="AE11" s="46">
        <v>0</v>
      </c>
      <c r="AF11" s="46">
        <f t="shared" si="3"/>
        <v>0</v>
      </c>
      <c r="AG11" s="47">
        <f t="shared" si="3"/>
        <v>0</v>
      </c>
      <c r="AH11" s="45">
        <f t="shared" si="3"/>
        <v>0</v>
      </c>
      <c r="AI11" s="46">
        <f t="shared" si="3"/>
        <v>0</v>
      </c>
      <c r="AJ11" s="46">
        <f t="shared" si="3"/>
        <v>0</v>
      </c>
      <c r="AK11" s="46">
        <f t="shared" si="3"/>
        <v>0</v>
      </c>
      <c r="AL11" s="46">
        <f t="shared" si="3"/>
        <v>0</v>
      </c>
      <c r="AM11" s="47">
        <f t="shared" si="3"/>
        <v>0</v>
      </c>
      <c r="AN11" s="17"/>
    </row>
    <row r="12" spans="1:50" ht="15" customHeight="1" x14ac:dyDescent="0.2">
      <c r="A12" s="34">
        <v>1</v>
      </c>
      <c r="B12" s="85" t="s">
        <v>54</v>
      </c>
      <c r="C12" s="48"/>
      <c r="D12" s="106">
        <v>2</v>
      </c>
      <c r="E12" s="107">
        <v>2</v>
      </c>
      <c r="F12" s="107"/>
      <c r="G12" s="108"/>
      <c r="H12" s="105">
        <f t="shared" si="1"/>
        <v>4</v>
      </c>
      <c r="I12" s="29">
        <f>J12+K12+L12+M12+N12+O12</f>
        <v>60</v>
      </c>
      <c r="J12" s="15">
        <f t="shared" ref="J12:O12" si="4">P12+V12+AB12+AH12</f>
        <v>0</v>
      </c>
      <c r="K12" s="49">
        <f t="shared" si="4"/>
        <v>0</v>
      </c>
      <c r="L12" s="49">
        <f t="shared" si="4"/>
        <v>0</v>
      </c>
      <c r="M12" s="49">
        <f t="shared" si="4"/>
        <v>60</v>
      </c>
      <c r="N12" s="49">
        <f t="shared" si="4"/>
        <v>0</v>
      </c>
      <c r="O12" s="50">
        <f t="shared" si="4"/>
        <v>0</v>
      </c>
      <c r="P12" s="15"/>
      <c r="Q12" s="49"/>
      <c r="R12" s="49"/>
      <c r="S12" s="49">
        <v>30</v>
      </c>
      <c r="T12" s="49"/>
      <c r="U12" s="50"/>
      <c r="V12" s="15"/>
      <c r="W12" s="49"/>
      <c r="X12" s="49"/>
      <c r="Y12" s="49">
        <v>30</v>
      </c>
      <c r="Z12" s="49"/>
      <c r="AA12" s="50"/>
      <c r="AB12" s="15"/>
      <c r="AC12" s="49"/>
      <c r="AD12" s="49"/>
      <c r="AE12" s="49"/>
      <c r="AF12" s="49"/>
      <c r="AG12" s="50"/>
      <c r="AH12" s="15"/>
      <c r="AI12" s="49"/>
      <c r="AJ12" s="49"/>
      <c r="AK12" s="49"/>
      <c r="AL12" s="49"/>
      <c r="AM12" s="50"/>
      <c r="AN12" s="17"/>
    </row>
    <row r="13" spans="1:50" s="6" customFormat="1" ht="15" customHeight="1" x14ac:dyDescent="0.25">
      <c r="A13" s="51" t="s">
        <v>21</v>
      </c>
      <c r="B13" s="84" t="s">
        <v>22</v>
      </c>
      <c r="C13" s="52"/>
      <c r="D13" s="45">
        <f>SUM(D14:D15)</f>
        <v>5</v>
      </c>
      <c r="E13" s="46">
        <f>SUM(E14:E15)</f>
        <v>3</v>
      </c>
      <c r="F13" s="46">
        <f>SUM(F14:F15)</f>
        <v>0</v>
      </c>
      <c r="G13" s="47">
        <f>SUM(G14:G15)</f>
        <v>0</v>
      </c>
      <c r="H13" s="53">
        <f t="shared" si="1"/>
        <v>8</v>
      </c>
      <c r="I13" s="96">
        <f t="shared" ref="I13:AM13" si="5">SUM(I14:I15)</f>
        <v>90</v>
      </c>
      <c r="J13" s="45">
        <f t="shared" si="5"/>
        <v>0</v>
      </c>
      <c r="K13" s="46">
        <f t="shared" si="5"/>
        <v>60</v>
      </c>
      <c r="L13" s="46">
        <f t="shared" si="5"/>
        <v>0</v>
      </c>
      <c r="M13" s="46">
        <f t="shared" si="5"/>
        <v>30</v>
      </c>
      <c r="N13" s="46">
        <f t="shared" si="5"/>
        <v>0</v>
      </c>
      <c r="O13" s="47">
        <f t="shared" si="5"/>
        <v>0</v>
      </c>
      <c r="P13" s="45">
        <f t="shared" si="5"/>
        <v>0</v>
      </c>
      <c r="Q13" s="46">
        <f t="shared" si="5"/>
        <v>30</v>
      </c>
      <c r="R13" s="46">
        <f t="shared" si="5"/>
        <v>0</v>
      </c>
      <c r="S13" s="46">
        <f t="shared" si="5"/>
        <v>30</v>
      </c>
      <c r="T13" s="46">
        <f t="shared" si="5"/>
        <v>0</v>
      </c>
      <c r="U13" s="47">
        <f t="shared" si="5"/>
        <v>0</v>
      </c>
      <c r="V13" s="45">
        <f t="shared" si="5"/>
        <v>0</v>
      </c>
      <c r="W13" s="46">
        <f t="shared" si="5"/>
        <v>30</v>
      </c>
      <c r="X13" s="46">
        <f t="shared" si="5"/>
        <v>0</v>
      </c>
      <c r="Y13" s="46">
        <f t="shared" si="5"/>
        <v>0</v>
      </c>
      <c r="Z13" s="46">
        <f t="shared" si="5"/>
        <v>0</v>
      </c>
      <c r="AA13" s="47">
        <f t="shared" si="5"/>
        <v>0</v>
      </c>
      <c r="AB13" s="45">
        <f t="shared" si="5"/>
        <v>0</v>
      </c>
      <c r="AC13" s="46">
        <f t="shared" si="5"/>
        <v>0</v>
      </c>
      <c r="AD13" s="46">
        <f t="shared" si="5"/>
        <v>0</v>
      </c>
      <c r="AE13" s="46">
        <f t="shared" si="5"/>
        <v>0</v>
      </c>
      <c r="AF13" s="46">
        <f t="shared" si="5"/>
        <v>0</v>
      </c>
      <c r="AG13" s="47">
        <f t="shared" si="5"/>
        <v>0</v>
      </c>
      <c r="AH13" s="45">
        <f t="shared" si="5"/>
        <v>0</v>
      </c>
      <c r="AI13" s="46">
        <f t="shared" si="5"/>
        <v>0</v>
      </c>
      <c r="AJ13" s="46">
        <f t="shared" si="5"/>
        <v>0</v>
      </c>
      <c r="AK13" s="46">
        <f t="shared" si="5"/>
        <v>0</v>
      </c>
      <c r="AL13" s="46">
        <f t="shared" si="5"/>
        <v>0</v>
      </c>
      <c r="AM13" s="47">
        <f t="shared" si="5"/>
        <v>0</v>
      </c>
      <c r="AN13" s="24"/>
      <c r="AX13" s="7"/>
    </row>
    <row r="14" spans="1:50" ht="15" x14ac:dyDescent="0.2">
      <c r="A14" s="34">
        <v>1</v>
      </c>
      <c r="B14" s="86" t="s">
        <v>36</v>
      </c>
      <c r="C14" s="48"/>
      <c r="D14" s="106">
        <v>2</v>
      </c>
      <c r="E14" s="107"/>
      <c r="F14" s="107"/>
      <c r="G14" s="108"/>
      <c r="H14" s="105">
        <f t="shared" si="1"/>
        <v>2</v>
      </c>
      <c r="I14" s="29">
        <v>30</v>
      </c>
      <c r="J14" s="15">
        <f t="shared" ref="J14:O15" si="6">P14+V14+AB14+AH14</f>
        <v>0</v>
      </c>
      <c r="K14" s="49">
        <f t="shared" si="6"/>
        <v>0</v>
      </c>
      <c r="L14" s="49">
        <f t="shared" si="6"/>
        <v>0</v>
      </c>
      <c r="M14" s="49">
        <v>30</v>
      </c>
      <c r="N14" s="49">
        <f t="shared" si="6"/>
        <v>0</v>
      </c>
      <c r="O14" s="50">
        <f t="shared" si="6"/>
        <v>0</v>
      </c>
      <c r="P14" s="15"/>
      <c r="Q14" s="49"/>
      <c r="R14" s="49"/>
      <c r="S14" s="49">
        <v>30</v>
      </c>
      <c r="T14" s="49"/>
      <c r="U14" s="50"/>
      <c r="V14" s="15"/>
      <c r="W14" s="49"/>
      <c r="X14" s="49"/>
      <c r="Y14" s="49"/>
      <c r="Z14" s="49"/>
      <c r="AA14" s="50"/>
      <c r="AB14" s="15"/>
      <c r="AC14" s="49"/>
      <c r="AD14" s="49"/>
      <c r="AE14" s="49"/>
      <c r="AF14" s="49"/>
      <c r="AG14" s="50"/>
      <c r="AH14" s="15"/>
      <c r="AI14" s="49"/>
      <c r="AJ14" s="49"/>
      <c r="AK14" s="49"/>
      <c r="AL14" s="49"/>
      <c r="AM14" s="50"/>
      <c r="AN14" s="17"/>
    </row>
    <row r="15" spans="1:50" ht="42.75" x14ac:dyDescent="0.2">
      <c r="A15" s="34">
        <v>2</v>
      </c>
      <c r="B15" s="85" t="s">
        <v>43</v>
      </c>
      <c r="C15" s="48"/>
      <c r="D15" s="106">
        <v>3</v>
      </c>
      <c r="E15" s="107">
        <v>3</v>
      </c>
      <c r="F15" s="107"/>
      <c r="G15" s="108"/>
      <c r="H15" s="105">
        <f t="shared" si="1"/>
        <v>6</v>
      </c>
      <c r="I15" s="29">
        <f>J15+K15+L15+M15+N15+O15</f>
        <v>60</v>
      </c>
      <c r="J15" s="15">
        <f t="shared" si="6"/>
        <v>0</v>
      </c>
      <c r="K15" s="49">
        <v>60</v>
      </c>
      <c r="L15" s="49">
        <f t="shared" si="6"/>
        <v>0</v>
      </c>
      <c r="M15" s="49">
        <f t="shared" si="6"/>
        <v>0</v>
      </c>
      <c r="N15" s="49">
        <f t="shared" si="6"/>
        <v>0</v>
      </c>
      <c r="O15" s="50">
        <f t="shared" si="6"/>
        <v>0</v>
      </c>
      <c r="P15" s="15"/>
      <c r="Q15" s="49">
        <v>30</v>
      </c>
      <c r="R15" s="49"/>
      <c r="S15" s="49"/>
      <c r="T15" s="49"/>
      <c r="U15" s="50"/>
      <c r="V15" s="15"/>
      <c r="W15" s="49">
        <v>30</v>
      </c>
      <c r="X15" s="49"/>
      <c r="Y15" s="49"/>
      <c r="Z15" s="49"/>
      <c r="AA15" s="50"/>
      <c r="AB15" s="15"/>
      <c r="AC15" s="49"/>
      <c r="AD15" s="49"/>
      <c r="AE15" s="49"/>
      <c r="AF15" s="49"/>
      <c r="AG15" s="50"/>
      <c r="AH15" s="15"/>
      <c r="AI15" s="49"/>
      <c r="AJ15" s="49"/>
      <c r="AK15" s="49"/>
      <c r="AL15" s="49"/>
      <c r="AM15" s="50"/>
      <c r="AN15" s="17"/>
    </row>
    <row r="16" spans="1:50" s="6" customFormat="1" ht="18.75" customHeight="1" x14ac:dyDescent="0.25">
      <c r="A16" s="51" t="s">
        <v>23</v>
      </c>
      <c r="B16" s="84" t="s">
        <v>24</v>
      </c>
      <c r="C16" s="52"/>
      <c r="D16" s="45">
        <f>SUM(D17:D20)</f>
        <v>9</v>
      </c>
      <c r="E16" s="46">
        <f>SUM(E17:E20)</f>
        <v>3</v>
      </c>
      <c r="F16" s="46">
        <f>SUM(F17:F20)</f>
        <v>7</v>
      </c>
      <c r="G16" s="47">
        <f>SUM(G17:G20)</f>
        <v>0</v>
      </c>
      <c r="H16" s="53">
        <f t="shared" si="1"/>
        <v>19</v>
      </c>
      <c r="I16" s="96">
        <f t="shared" ref="I16:AM16" si="7">SUM(I17:I20)</f>
        <v>210</v>
      </c>
      <c r="J16" s="45">
        <f t="shared" si="7"/>
        <v>120</v>
      </c>
      <c r="K16" s="46">
        <f t="shared" si="7"/>
        <v>0</v>
      </c>
      <c r="L16" s="46">
        <f t="shared" si="7"/>
        <v>0</v>
      </c>
      <c r="M16" s="46">
        <f t="shared" si="7"/>
        <v>90</v>
      </c>
      <c r="N16" s="46">
        <f t="shared" si="7"/>
        <v>0</v>
      </c>
      <c r="O16" s="47">
        <f t="shared" si="7"/>
        <v>0</v>
      </c>
      <c r="P16" s="45">
        <f t="shared" si="7"/>
        <v>60</v>
      </c>
      <c r="Q16" s="46">
        <f t="shared" si="7"/>
        <v>0</v>
      </c>
      <c r="R16" s="46">
        <f t="shared" si="7"/>
        <v>0</v>
      </c>
      <c r="S16" s="46">
        <f t="shared" si="7"/>
        <v>30</v>
      </c>
      <c r="T16" s="46">
        <f t="shared" si="7"/>
        <v>0</v>
      </c>
      <c r="U16" s="47">
        <f t="shared" si="7"/>
        <v>0</v>
      </c>
      <c r="V16" s="45">
        <f t="shared" si="7"/>
        <v>0</v>
      </c>
      <c r="W16" s="46">
        <f t="shared" si="7"/>
        <v>0</v>
      </c>
      <c r="X16" s="46">
        <f t="shared" si="7"/>
        <v>0</v>
      </c>
      <c r="Y16" s="46">
        <f t="shared" si="7"/>
        <v>30</v>
      </c>
      <c r="Z16" s="46">
        <f t="shared" si="7"/>
        <v>0</v>
      </c>
      <c r="AA16" s="47">
        <f t="shared" si="7"/>
        <v>0</v>
      </c>
      <c r="AB16" s="45">
        <f t="shared" si="7"/>
        <v>60</v>
      </c>
      <c r="AC16" s="46">
        <f t="shared" si="7"/>
        <v>0</v>
      </c>
      <c r="AD16" s="46">
        <f t="shared" si="7"/>
        <v>0</v>
      </c>
      <c r="AE16" s="46">
        <f t="shared" si="7"/>
        <v>30</v>
      </c>
      <c r="AF16" s="46">
        <f t="shared" si="7"/>
        <v>0</v>
      </c>
      <c r="AG16" s="47">
        <f t="shared" si="7"/>
        <v>0</v>
      </c>
      <c r="AH16" s="45">
        <f t="shared" si="7"/>
        <v>0</v>
      </c>
      <c r="AI16" s="46">
        <f t="shared" si="7"/>
        <v>0</v>
      </c>
      <c r="AJ16" s="46">
        <f t="shared" si="7"/>
        <v>0</v>
      </c>
      <c r="AK16" s="46">
        <f t="shared" si="7"/>
        <v>0</v>
      </c>
      <c r="AL16" s="46">
        <f t="shared" si="7"/>
        <v>0</v>
      </c>
      <c r="AM16" s="47">
        <f t="shared" si="7"/>
        <v>0</v>
      </c>
      <c r="AN16" s="24"/>
      <c r="AX16" s="7"/>
    </row>
    <row r="17" spans="1:50" ht="15" x14ac:dyDescent="0.2">
      <c r="A17" s="34">
        <v>1</v>
      </c>
      <c r="B17" s="86" t="s">
        <v>37</v>
      </c>
      <c r="C17" s="48"/>
      <c r="D17" s="106">
        <v>3</v>
      </c>
      <c r="E17" s="107">
        <v>3</v>
      </c>
      <c r="F17" s="107"/>
      <c r="G17" s="108"/>
      <c r="H17" s="105">
        <f t="shared" si="1"/>
        <v>6</v>
      </c>
      <c r="I17" s="29">
        <f>J17+K17+L17+M17+N17+O17</f>
        <v>60</v>
      </c>
      <c r="J17" s="15">
        <f t="shared" ref="J17:L20" si="8">P17+V17+AB17+AH17</f>
        <v>30</v>
      </c>
      <c r="K17" s="49">
        <f t="shared" si="8"/>
        <v>0</v>
      </c>
      <c r="L17" s="49">
        <f>R17+X17+AD17+AJ17</f>
        <v>0</v>
      </c>
      <c r="M17" s="49">
        <f>S17+Y17+AE17+AK17</f>
        <v>30</v>
      </c>
      <c r="N17" s="49">
        <f t="shared" ref="N17:O20" si="9">T17+Z17+AF17+AL17</f>
        <v>0</v>
      </c>
      <c r="O17" s="50">
        <f t="shared" si="9"/>
        <v>0</v>
      </c>
      <c r="P17" s="15">
        <v>30</v>
      </c>
      <c r="Q17" s="49"/>
      <c r="R17" s="49"/>
      <c r="S17" s="49"/>
      <c r="T17" s="49"/>
      <c r="U17" s="50"/>
      <c r="V17" s="15"/>
      <c r="W17" s="49"/>
      <c r="X17" s="49"/>
      <c r="Y17" s="49">
        <v>30</v>
      </c>
      <c r="Z17" s="49"/>
      <c r="AA17" s="50"/>
      <c r="AB17" s="15"/>
      <c r="AC17" s="49"/>
      <c r="AD17" s="49"/>
      <c r="AE17" s="49"/>
      <c r="AF17" s="49"/>
      <c r="AG17" s="50"/>
      <c r="AH17" s="15"/>
      <c r="AI17" s="49"/>
      <c r="AJ17" s="49"/>
      <c r="AK17" s="49"/>
      <c r="AL17" s="49"/>
      <c r="AM17" s="50"/>
      <c r="AN17" s="17"/>
    </row>
    <row r="18" spans="1:50" ht="15" x14ac:dyDescent="0.2">
      <c r="A18" s="34">
        <v>2</v>
      </c>
      <c r="B18" s="86" t="s">
        <v>38</v>
      </c>
      <c r="C18" s="48">
        <v>1</v>
      </c>
      <c r="D18" s="106">
        <v>6</v>
      </c>
      <c r="E18" s="107"/>
      <c r="F18" s="107"/>
      <c r="G18" s="108"/>
      <c r="H18" s="105">
        <f t="shared" si="1"/>
        <v>6</v>
      </c>
      <c r="I18" s="29">
        <f>J18+K18+L18+M18+N18+O18</f>
        <v>60</v>
      </c>
      <c r="J18" s="15">
        <f>P18+V18+AB18+AH18</f>
        <v>30</v>
      </c>
      <c r="K18" s="49">
        <f t="shared" si="8"/>
        <v>0</v>
      </c>
      <c r="L18" s="49">
        <f t="shared" si="8"/>
        <v>0</v>
      </c>
      <c r="M18" s="49">
        <f>S18+Y18+AE18+AK18</f>
        <v>30</v>
      </c>
      <c r="N18" s="49">
        <f t="shared" si="9"/>
        <v>0</v>
      </c>
      <c r="O18" s="50">
        <f t="shared" si="9"/>
        <v>0</v>
      </c>
      <c r="P18" s="15">
        <v>30</v>
      </c>
      <c r="Q18" s="49"/>
      <c r="R18" s="49"/>
      <c r="S18" s="49">
        <v>30</v>
      </c>
      <c r="T18" s="49"/>
      <c r="U18" s="50"/>
      <c r="V18" s="15"/>
      <c r="W18" s="49"/>
      <c r="X18" s="49"/>
      <c r="Y18" s="49"/>
      <c r="Z18" s="49"/>
      <c r="AA18" s="50"/>
      <c r="AB18" s="15"/>
      <c r="AC18" s="49"/>
      <c r="AD18" s="49"/>
      <c r="AE18" s="49"/>
      <c r="AF18" s="49"/>
      <c r="AG18" s="50"/>
      <c r="AH18" s="15"/>
      <c r="AI18" s="49"/>
      <c r="AJ18" s="49"/>
      <c r="AK18" s="49"/>
      <c r="AL18" s="49"/>
      <c r="AM18" s="50"/>
      <c r="AN18" s="17"/>
    </row>
    <row r="19" spans="1:50" ht="15" x14ac:dyDescent="0.2">
      <c r="A19" s="34">
        <v>3</v>
      </c>
      <c r="B19" s="86" t="s">
        <v>68</v>
      </c>
      <c r="C19" s="48"/>
      <c r="D19" s="106"/>
      <c r="E19" s="107"/>
      <c r="F19" s="107">
        <v>1</v>
      </c>
      <c r="G19" s="108"/>
      <c r="H19" s="105">
        <v>1</v>
      </c>
      <c r="I19" s="29">
        <v>30</v>
      </c>
      <c r="J19" s="15">
        <v>30</v>
      </c>
      <c r="K19" s="49">
        <v>0</v>
      </c>
      <c r="L19" s="49">
        <v>0</v>
      </c>
      <c r="M19" s="49">
        <v>0</v>
      </c>
      <c r="N19" s="49">
        <v>0</v>
      </c>
      <c r="O19" s="50">
        <v>0</v>
      </c>
      <c r="P19" s="15"/>
      <c r="Q19" s="49"/>
      <c r="R19" s="49"/>
      <c r="S19" s="49"/>
      <c r="T19" s="49"/>
      <c r="U19" s="50"/>
      <c r="V19" s="15"/>
      <c r="W19" s="49"/>
      <c r="X19" s="49"/>
      <c r="Y19" s="49"/>
      <c r="Z19" s="49"/>
      <c r="AA19" s="50"/>
      <c r="AB19" s="15">
        <v>30</v>
      </c>
      <c r="AC19" s="49"/>
      <c r="AD19" s="49"/>
      <c r="AE19" s="49"/>
      <c r="AF19" s="49"/>
      <c r="AG19" s="50"/>
      <c r="AH19" s="15"/>
      <c r="AI19" s="49"/>
      <c r="AJ19" s="49"/>
      <c r="AK19" s="49"/>
      <c r="AL19" s="49"/>
      <c r="AM19" s="50"/>
      <c r="AN19" s="17"/>
    </row>
    <row r="20" spans="1:50" ht="16.5" customHeight="1" x14ac:dyDescent="0.2">
      <c r="A20" s="34">
        <v>4</v>
      </c>
      <c r="B20" s="86" t="s">
        <v>39</v>
      </c>
      <c r="C20" s="48">
        <v>3</v>
      </c>
      <c r="D20" s="106"/>
      <c r="E20" s="107"/>
      <c r="F20" s="107">
        <v>6</v>
      </c>
      <c r="G20" s="108"/>
      <c r="H20" s="105">
        <f t="shared" si="1"/>
        <v>6</v>
      </c>
      <c r="I20" s="29">
        <f>J20+K20+L20+M20+N20+O20</f>
        <v>60</v>
      </c>
      <c r="J20" s="15">
        <f>P20+V20+AB20+AH20</f>
        <v>30</v>
      </c>
      <c r="K20" s="49">
        <f t="shared" si="8"/>
        <v>0</v>
      </c>
      <c r="L20" s="49">
        <f t="shared" si="8"/>
        <v>0</v>
      </c>
      <c r="M20" s="49">
        <f>S20+Y20+AE20+AK20</f>
        <v>30</v>
      </c>
      <c r="N20" s="49">
        <f t="shared" si="9"/>
        <v>0</v>
      </c>
      <c r="O20" s="50">
        <f t="shared" si="9"/>
        <v>0</v>
      </c>
      <c r="P20" s="15"/>
      <c r="Q20" s="49"/>
      <c r="R20" s="49"/>
      <c r="S20" s="49"/>
      <c r="T20" s="49"/>
      <c r="U20" s="50"/>
      <c r="V20" s="15"/>
      <c r="W20" s="49"/>
      <c r="X20" s="49"/>
      <c r="Y20" s="49"/>
      <c r="Z20" s="49"/>
      <c r="AA20" s="50"/>
      <c r="AB20" s="15">
        <v>30</v>
      </c>
      <c r="AC20" s="49"/>
      <c r="AD20" s="49"/>
      <c r="AE20" s="49">
        <v>30</v>
      </c>
      <c r="AF20" s="49"/>
      <c r="AG20" s="50"/>
      <c r="AH20" s="15"/>
      <c r="AI20" s="49"/>
      <c r="AJ20" s="49"/>
      <c r="AK20" s="49"/>
      <c r="AL20" s="49"/>
      <c r="AM20" s="50"/>
      <c r="AN20" s="17"/>
    </row>
    <row r="21" spans="1:50" s="6" customFormat="1" ht="15" x14ac:dyDescent="0.25">
      <c r="A21" s="51" t="s">
        <v>25</v>
      </c>
      <c r="B21" s="84" t="s">
        <v>32</v>
      </c>
      <c r="C21" s="52"/>
      <c r="D21" s="45">
        <f t="shared" ref="D21:AM21" si="10">SUM(D22:D24)</f>
        <v>14</v>
      </c>
      <c r="E21" s="46">
        <f t="shared" si="10"/>
        <v>22</v>
      </c>
      <c r="F21" s="46">
        <f t="shared" si="10"/>
        <v>23</v>
      </c>
      <c r="G21" s="47">
        <f t="shared" si="10"/>
        <v>30</v>
      </c>
      <c r="H21" s="53">
        <f t="shared" si="10"/>
        <v>89</v>
      </c>
      <c r="I21" s="96">
        <f t="shared" si="10"/>
        <v>570</v>
      </c>
      <c r="J21" s="45">
        <f t="shared" si="10"/>
        <v>360</v>
      </c>
      <c r="K21" s="46">
        <f t="shared" si="10"/>
        <v>120</v>
      </c>
      <c r="L21" s="46">
        <f t="shared" si="10"/>
        <v>0</v>
      </c>
      <c r="M21" s="46">
        <f t="shared" si="10"/>
        <v>0</v>
      </c>
      <c r="N21" s="46">
        <f t="shared" si="10"/>
        <v>90</v>
      </c>
      <c r="O21" s="47">
        <f t="shared" si="10"/>
        <v>0</v>
      </c>
      <c r="P21" s="45">
        <f>SUM(P22:P24)</f>
        <v>120</v>
      </c>
      <c r="Q21" s="46">
        <f t="shared" si="10"/>
        <v>30</v>
      </c>
      <c r="R21" s="46">
        <f t="shared" si="10"/>
        <v>0</v>
      </c>
      <c r="S21" s="46">
        <f t="shared" si="10"/>
        <v>0</v>
      </c>
      <c r="T21" s="46">
        <f t="shared" si="10"/>
        <v>0</v>
      </c>
      <c r="U21" s="47">
        <f t="shared" si="10"/>
        <v>0</v>
      </c>
      <c r="V21" s="45">
        <f t="shared" si="10"/>
        <v>45</v>
      </c>
      <c r="W21" s="46">
        <f t="shared" si="10"/>
        <v>30</v>
      </c>
      <c r="X21" s="46">
        <f t="shared" si="10"/>
        <v>0</v>
      </c>
      <c r="Y21" s="46">
        <f t="shared" si="10"/>
        <v>0</v>
      </c>
      <c r="Z21" s="46">
        <f t="shared" si="10"/>
        <v>60</v>
      </c>
      <c r="AA21" s="47">
        <f t="shared" si="10"/>
        <v>0</v>
      </c>
      <c r="AB21" s="45">
        <f t="shared" si="10"/>
        <v>30</v>
      </c>
      <c r="AC21" s="46">
        <f t="shared" si="10"/>
        <v>30</v>
      </c>
      <c r="AD21" s="46">
        <f t="shared" si="10"/>
        <v>0</v>
      </c>
      <c r="AE21" s="46">
        <f t="shared" si="10"/>
        <v>0</v>
      </c>
      <c r="AF21" s="46">
        <f t="shared" si="10"/>
        <v>30</v>
      </c>
      <c r="AG21" s="47">
        <f t="shared" si="10"/>
        <v>0</v>
      </c>
      <c r="AH21" s="45">
        <f t="shared" si="10"/>
        <v>165</v>
      </c>
      <c r="AI21" s="46">
        <f t="shared" si="10"/>
        <v>30</v>
      </c>
      <c r="AJ21" s="46">
        <f t="shared" si="10"/>
        <v>0</v>
      </c>
      <c r="AK21" s="46">
        <f t="shared" si="10"/>
        <v>0</v>
      </c>
      <c r="AL21" s="46">
        <f t="shared" si="10"/>
        <v>0</v>
      </c>
      <c r="AM21" s="47">
        <f t="shared" si="10"/>
        <v>0</v>
      </c>
      <c r="AN21" s="40"/>
      <c r="AX21" s="7"/>
    </row>
    <row r="22" spans="1:50" s="120" customFormat="1" ht="30" x14ac:dyDescent="0.25">
      <c r="A22" s="118" t="s">
        <v>26</v>
      </c>
      <c r="B22" s="42" t="s">
        <v>33</v>
      </c>
      <c r="C22" s="38"/>
      <c r="D22" s="18">
        <f t="shared" ref="D22:AM22" si="11">SUM(D27)</f>
        <v>10</v>
      </c>
      <c r="E22" s="28">
        <f t="shared" si="11"/>
        <v>10</v>
      </c>
      <c r="F22" s="28">
        <f t="shared" si="11"/>
        <v>7</v>
      </c>
      <c r="G22" s="31">
        <f t="shared" si="11"/>
        <v>12</v>
      </c>
      <c r="H22" s="39">
        <f t="shared" si="11"/>
        <v>39</v>
      </c>
      <c r="I22" s="95">
        <f t="shared" si="11"/>
        <v>360</v>
      </c>
      <c r="J22" s="18">
        <f t="shared" si="11"/>
        <v>270</v>
      </c>
      <c r="K22" s="28">
        <f t="shared" si="11"/>
        <v>0</v>
      </c>
      <c r="L22" s="28">
        <f t="shared" si="11"/>
        <v>0</v>
      </c>
      <c r="M22" s="28">
        <f t="shared" si="11"/>
        <v>0</v>
      </c>
      <c r="N22" s="28">
        <f t="shared" si="11"/>
        <v>90</v>
      </c>
      <c r="O22" s="31">
        <f t="shared" si="11"/>
        <v>0</v>
      </c>
      <c r="P22" s="18">
        <f t="shared" si="11"/>
        <v>120</v>
      </c>
      <c r="Q22" s="28">
        <f t="shared" si="11"/>
        <v>0</v>
      </c>
      <c r="R22" s="28">
        <f t="shared" si="11"/>
        <v>0</v>
      </c>
      <c r="S22" s="28">
        <f t="shared" si="11"/>
        <v>0</v>
      </c>
      <c r="T22" s="28">
        <f t="shared" si="11"/>
        <v>0</v>
      </c>
      <c r="U22" s="31">
        <f t="shared" si="11"/>
        <v>0</v>
      </c>
      <c r="V22" s="18">
        <f t="shared" si="11"/>
        <v>45</v>
      </c>
      <c r="W22" s="28">
        <f t="shared" si="11"/>
        <v>0</v>
      </c>
      <c r="X22" s="28">
        <f t="shared" si="11"/>
        <v>0</v>
      </c>
      <c r="Y22" s="28">
        <f t="shared" si="11"/>
        <v>0</v>
      </c>
      <c r="Z22" s="28">
        <f t="shared" si="11"/>
        <v>60</v>
      </c>
      <c r="AA22" s="31">
        <f t="shared" si="11"/>
        <v>0</v>
      </c>
      <c r="AB22" s="1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30</v>
      </c>
      <c r="AG22" s="31">
        <f t="shared" si="11"/>
        <v>0</v>
      </c>
      <c r="AH22" s="18">
        <f t="shared" si="11"/>
        <v>105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31">
        <f t="shared" si="11"/>
        <v>0</v>
      </c>
      <c r="AN22" s="119"/>
      <c r="AX22" s="121"/>
    </row>
    <row r="23" spans="1:50" s="6" customFormat="1" ht="15" x14ac:dyDescent="0.25">
      <c r="A23" s="33" t="s">
        <v>34</v>
      </c>
      <c r="B23" s="87" t="s">
        <v>55</v>
      </c>
      <c r="C23" s="54"/>
      <c r="D23" s="102">
        <v>4</v>
      </c>
      <c r="E23" s="103">
        <v>12</v>
      </c>
      <c r="F23" s="103">
        <v>14</v>
      </c>
      <c r="G23" s="104">
        <v>14</v>
      </c>
      <c r="H23" s="105">
        <f>SUM(D23:G23)</f>
        <v>44</v>
      </c>
      <c r="I23" s="29">
        <f>J23+K23+L23+M23+N23+O23</f>
        <v>120</v>
      </c>
      <c r="J23" s="22">
        <f t="shared" ref="J23:O23" si="12">P23+V23+AB23+AH23</f>
        <v>0</v>
      </c>
      <c r="K23" s="55">
        <f t="shared" si="12"/>
        <v>120</v>
      </c>
      <c r="L23" s="55">
        <f t="shared" si="12"/>
        <v>0</v>
      </c>
      <c r="M23" s="55">
        <f t="shared" si="12"/>
        <v>0</v>
      </c>
      <c r="N23" s="55">
        <f t="shared" si="12"/>
        <v>0</v>
      </c>
      <c r="O23" s="56">
        <f t="shared" si="12"/>
        <v>0</v>
      </c>
      <c r="P23" s="22"/>
      <c r="Q23" s="55">
        <v>30</v>
      </c>
      <c r="R23" s="55"/>
      <c r="S23" s="55"/>
      <c r="T23" s="55"/>
      <c r="U23" s="56"/>
      <c r="V23" s="22"/>
      <c r="W23" s="55">
        <v>30</v>
      </c>
      <c r="X23" s="55"/>
      <c r="Y23" s="55"/>
      <c r="Z23" s="55"/>
      <c r="AA23" s="56"/>
      <c r="AB23" s="22"/>
      <c r="AC23" s="55">
        <v>30</v>
      </c>
      <c r="AD23" s="55"/>
      <c r="AE23" s="55"/>
      <c r="AF23" s="55"/>
      <c r="AG23" s="56"/>
      <c r="AH23" s="22"/>
      <c r="AI23" s="55">
        <v>30</v>
      </c>
      <c r="AJ23" s="55"/>
      <c r="AK23" s="55"/>
      <c r="AL23" s="55"/>
      <c r="AM23" s="56"/>
      <c r="AN23" s="24"/>
      <c r="AX23" s="7"/>
    </row>
    <row r="24" spans="1:50" s="6" customFormat="1" ht="15" x14ac:dyDescent="0.25">
      <c r="A24" s="57" t="s">
        <v>29</v>
      </c>
      <c r="B24" s="88" t="s">
        <v>35</v>
      </c>
      <c r="C24" s="58"/>
      <c r="D24" s="59">
        <f>SUM(D25)</f>
        <v>0</v>
      </c>
      <c r="E24" s="60">
        <f>SUM(E25)</f>
        <v>0</v>
      </c>
      <c r="F24" s="60">
        <f>SUM(F25)</f>
        <v>2</v>
      </c>
      <c r="G24" s="61">
        <f>SUM(G25)</f>
        <v>4</v>
      </c>
      <c r="H24" s="62">
        <f>SUM(D24:G24)</f>
        <v>6</v>
      </c>
      <c r="I24" s="97">
        <f t="shared" ref="I24:AM24" si="13">SUM(I25)</f>
        <v>90</v>
      </c>
      <c r="J24" s="59">
        <f t="shared" si="13"/>
        <v>90</v>
      </c>
      <c r="K24" s="60">
        <f t="shared" si="13"/>
        <v>0</v>
      </c>
      <c r="L24" s="60">
        <f t="shared" si="13"/>
        <v>0</v>
      </c>
      <c r="M24" s="60">
        <f t="shared" si="13"/>
        <v>0</v>
      </c>
      <c r="N24" s="60">
        <f t="shared" si="13"/>
        <v>0</v>
      </c>
      <c r="O24" s="61">
        <f t="shared" si="13"/>
        <v>0</v>
      </c>
      <c r="P24" s="59">
        <f t="shared" si="13"/>
        <v>0</v>
      </c>
      <c r="Q24" s="60">
        <f t="shared" si="13"/>
        <v>0</v>
      </c>
      <c r="R24" s="60">
        <f t="shared" si="13"/>
        <v>0</v>
      </c>
      <c r="S24" s="60">
        <f t="shared" si="13"/>
        <v>0</v>
      </c>
      <c r="T24" s="60">
        <f t="shared" si="13"/>
        <v>0</v>
      </c>
      <c r="U24" s="61">
        <f t="shared" si="13"/>
        <v>0</v>
      </c>
      <c r="V24" s="59">
        <f t="shared" si="13"/>
        <v>0</v>
      </c>
      <c r="W24" s="60">
        <f t="shared" si="13"/>
        <v>0</v>
      </c>
      <c r="X24" s="60">
        <f t="shared" si="13"/>
        <v>0</v>
      </c>
      <c r="Y24" s="60">
        <f t="shared" si="13"/>
        <v>0</v>
      </c>
      <c r="Z24" s="60">
        <f t="shared" si="13"/>
        <v>0</v>
      </c>
      <c r="AA24" s="61">
        <f t="shared" si="13"/>
        <v>0</v>
      </c>
      <c r="AB24" s="59">
        <f t="shared" si="13"/>
        <v>30</v>
      </c>
      <c r="AC24" s="60">
        <f t="shared" si="13"/>
        <v>0</v>
      </c>
      <c r="AD24" s="60">
        <f t="shared" si="13"/>
        <v>0</v>
      </c>
      <c r="AE24" s="60">
        <f t="shared" si="13"/>
        <v>0</v>
      </c>
      <c r="AF24" s="60">
        <f t="shared" si="13"/>
        <v>0</v>
      </c>
      <c r="AG24" s="61">
        <f t="shared" si="13"/>
        <v>0</v>
      </c>
      <c r="AH24" s="59">
        <f t="shared" si="13"/>
        <v>60</v>
      </c>
      <c r="AI24" s="60">
        <f t="shared" si="13"/>
        <v>0</v>
      </c>
      <c r="AJ24" s="60">
        <f t="shared" si="13"/>
        <v>0</v>
      </c>
      <c r="AK24" s="60">
        <f t="shared" si="13"/>
        <v>0</v>
      </c>
      <c r="AL24" s="60">
        <f t="shared" si="13"/>
        <v>0</v>
      </c>
      <c r="AM24" s="61">
        <f t="shared" si="13"/>
        <v>0</v>
      </c>
      <c r="AN24" s="24"/>
      <c r="AX24" s="7"/>
    </row>
    <row r="25" spans="1:50" ht="27" x14ac:dyDescent="0.2">
      <c r="A25" s="34">
        <v>1</v>
      </c>
      <c r="B25" s="86" t="s">
        <v>66</v>
      </c>
      <c r="C25" s="48"/>
      <c r="D25" s="106"/>
      <c r="E25" s="107"/>
      <c r="F25" s="107">
        <v>2</v>
      </c>
      <c r="G25" s="108">
        <v>4</v>
      </c>
      <c r="H25" s="105">
        <f>SUM(D25:G25)</f>
        <v>6</v>
      </c>
      <c r="I25" s="29">
        <v>90</v>
      </c>
      <c r="J25" s="15">
        <v>90</v>
      </c>
      <c r="K25" s="49">
        <f>Q25+W25+AC25+AI25</f>
        <v>0</v>
      </c>
      <c r="L25" s="49">
        <f>R25+X25+AD25+AJ25</f>
        <v>0</v>
      </c>
      <c r="M25" s="49">
        <f>S25+Y25+AE25+AK25</f>
        <v>0</v>
      </c>
      <c r="N25" s="49">
        <f>T25+Z25+AF25+AL25</f>
        <v>0</v>
      </c>
      <c r="O25" s="50">
        <f>U25+AA25+AG25+AM25</f>
        <v>0</v>
      </c>
      <c r="P25" s="15"/>
      <c r="Q25" s="49"/>
      <c r="R25" s="49"/>
      <c r="S25" s="49"/>
      <c r="T25" s="49"/>
      <c r="U25" s="50"/>
      <c r="V25" s="15"/>
      <c r="W25" s="49"/>
      <c r="X25" s="49"/>
      <c r="Y25" s="49"/>
      <c r="Z25" s="49"/>
      <c r="AA25" s="50"/>
      <c r="AB25" s="15">
        <v>30</v>
      </c>
      <c r="AC25" s="49"/>
      <c r="AD25" s="49"/>
      <c r="AE25" s="49"/>
      <c r="AF25" s="49"/>
      <c r="AG25" s="50"/>
      <c r="AH25" s="15">
        <v>60</v>
      </c>
      <c r="AI25" s="49"/>
      <c r="AJ25" s="49"/>
      <c r="AK25" s="49"/>
      <c r="AL25" s="49"/>
      <c r="AM25" s="50"/>
      <c r="AN25" s="17"/>
    </row>
    <row r="26" spans="1:50" ht="15" x14ac:dyDescent="0.2">
      <c r="A26" s="63" t="s">
        <v>26</v>
      </c>
      <c r="B26" s="89" t="s">
        <v>27</v>
      </c>
      <c r="C26" s="64"/>
      <c r="D26" s="109"/>
      <c r="E26" s="110"/>
      <c r="F26" s="110"/>
      <c r="G26" s="111"/>
      <c r="H26" s="115"/>
      <c r="I26" s="98"/>
      <c r="J26" s="65"/>
      <c r="K26" s="66"/>
      <c r="L26" s="66"/>
      <c r="M26" s="66"/>
      <c r="N26" s="66"/>
      <c r="O26" s="67"/>
      <c r="P26" s="65"/>
      <c r="Q26" s="66"/>
      <c r="R26" s="66"/>
      <c r="S26" s="66"/>
      <c r="T26" s="66"/>
      <c r="U26" s="67"/>
      <c r="V26" s="65"/>
      <c r="W26" s="66"/>
      <c r="X26" s="66"/>
      <c r="Y26" s="66"/>
      <c r="Z26" s="66"/>
      <c r="AA26" s="67"/>
      <c r="AB26" s="65"/>
      <c r="AC26" s="66"/>
      <c r="AD26" s="66"/>
      <c r="AE26" s="66"/>
      <c r="AF26" s="66"/>
      <c r="AG26" s="67"/>
      <c r="AH26" s="65"/>
      <c r="AI26" s="66"/>
      <c r="AJ26" s="66"/>
      <c r="AK26" s="66"/>
      <c r="AL26" s="66"/>
      <c r="AM26" s="67"/>
      <c r="AN26" s="19"/>
    </row>
    <row r="27" spans="1:50" s="6" customFormat="1" ht="45" x14ac:dyDescent="0.25">
      <c r="A27" s="68" t="s">
        <v>28</v>
      </c>
      <c r="B27" s="42" t="s">
        <v>60</v>
      </c>
      <c r="C27" s="69"/>
      <c r="D27" s="70">
        <f>SUM(D28:D39)</f>
        <v>10</v>
      </c>
      <c r="E27" s="71">
        <f>SUM(E28:E39)</f>
        <v>10</v>
      </c>
      <c r="F27" s="71">
        <f>SUM(F28:F39)</f>
        <v>7</v>
      </c>
      <c r="G27" s="72">
        <f>SUM(G28:G39)</f>
        <v>12</v>
      </c>
      <c r="H27" s="73">
        <f t="shared" ref="H27:H39" si="14">SUM(D27:G27)</f>
        <v>39</v>
      </c>
      <c r="I27" s="99">
        <f t="shared" ref="I27:AM27" si="15">SUM(I28:I39)</f>
        <v>360</v>
      </c>
      <c r="J27" s="70">
        <f t="shared" si="15"/>
        <v>270</v>
      </c>
      <c r="K27" s="71">
        <f t="shared" si="15"/>
        <v>0</v>
      </c>
      <c r="L27" s="71">
        <f t="shared" si="15"/>
        <v>0</v>
      </c>
      <c r="M27" s="71">
        <f t="shared" si="15"/>
        <v>0</v>
      </c>
      <c r="N27" s="71">
        <f t="shared" si="15"/>
        <v>90</v>
      </c>
      <c r="O27" s="72">
        <f t="shared" si="15"/>
        <v>0</v>
      </c>
      <c r="P27" s="70">
        <f>SUM(P28:P39)</f>
        <v>120</v>
      </c>
      <c r="Q27" s="71">
        <f t="shared" si="15"/>
        <v>0</v>
      </c>
      <c r="R27" s="71">
        <f t="shared" si="15"/>
        <v>0</v>
      </c>
      <c r="S27" s="71">
        <f t="shared" si="15"/>
        <v>0</v>
      </c>
      <c r="T27" s="71">
        <f t="shared" si="15"/>
        <v>0</v>
      </c>
      <c r="U27" s="72">
        <f t="shared" si="15"/>
        <v>0</v>
      </c>
      <c r="V27" s="70">
        <f t="shared" si="15"/>
        <v>45</v>
      </c>
      <c r="W27" s="71">
        <f t="shared" si="15"/>
        <v>0</v>
      </c>
      <c r="X27" s="71">
        <f t="shared" si="15"/>
        <v>0</v>
      </c>
      <c r="Y27" s="71">
        <f t="shared" si="15"/>
        <v>0</v>
      </c>
      <c r="Z27" s="71">
        <f t="shared" si="15"/>
        <v>60</v>
      </c>
      <c r="AA27" s="72">
        <f t="shared" si="15"/>
        <v>0</v>
      </c>
      <c r="AB27" s="70">
        <f t="shared" si="15"/>
        <v>0</v>
      </c>
      <c r="AC27" s="71">
        <f t="shared" si="15"/>
        <v>0</v>
      </c>
      <c r="AD27" s="71">
        <f t="shared" si="15"/>
        <v>0</v>
      </c>
      <c r="AE27" s="71">
        <f t="shared" si="15"/>
        <v>0</v>
      </c>
      <c r="AF27" s="71">
        <f t="shared" si="15"/>
        <v>30</v>
      </c>
      <c r="AG27" s="72">
        <f t="shared" si="15"/>
        <v>0</v>
      </c>
      <c r="AH27" s="70">
        <f t="shared" si="15"/>
        <v>105</v>
      </c>
      <c r="AI27" s="71">
        <f t="shared" si="15"/>
        <v>0</v>
      </c>
      <c r="AJ27" s="71">
        <f t="shared" si="15"/>
        <v>0</v>
      </c>
      <c r="AK27" s="71">
        <f t="shared" si="15"/>
        <v>0</v>
      </c>
      <c r="AL27" s="71">
        <f t="shared" si="15"/>
        <v>0</v>
      </c>
      <c r="AM27" s="72">
        <f t="shared" si="15"/>
        <v>0</v>
      </c>
      <c r="AN27" s="9"/>
      <c r="AX27" s="7"/>
    </row>
    <row r="28" spans="1:50" ht="15" x14ac:dyDescent="0.2">
      <c r="A28" s="74">
        <v>1</v>
      </c>
      <c r="B28" s="90" t="s">
        <v>40</v>
      </c>
      <c r="C28" s="75"/>
      <c r="D28" s="109">
        <v>2</v>
      </c>
      <c r="E28" s="110"/>
      <c r="F28" s="110"/>
      <c r="G28" s="111"/>
      <c r="H28" s="115">
        <f t="shared" si="14"/>
        <v>2</v>
      </c>
      <c r="I28" s="100">
        <f>J28+K28+L28+M28+N28+O28</f>
        <v>30</v>
      </c>
      <c r="J28" s="76">
        <v>30</v>
      </c>
      <c r="K28" s="77">
        <f t="shared" ref="J28:K39" si="16">Q28+W28+AC28+AI28</f>
        <v>0</v>
      </c>
      <c r="L28" s="77">
        <f>R28+X28+AD28+AJ28</f>
        <v>0</v>
      </c>
      <c r="M28" s="77">
        <f t="shared" ref="M28:O39" si="17">S28+Y28+AE28+AK28</f>
        <v>0</v>
      </c>
      <c r="N28" s="77">
        <f t="shared" si="17"/>
        <v>0</v>
      </c>
      <c r="O28" s="78">
        <f t="shared" si="17"/>
        <v>0</v>
      </c>
      <c r="P28" s="76">
        <v>30</v>
      </c>
      <c r="Q28" s="77"/>
      <c r="R28" s="77"/>
      <c r="S28" s="77"/>
      <c r="T28" s="77"/>
      <c r="U28" s="78"/>
      <c r="V28" s="76"/>
      <c r="W28" s="66"/>
      <c r="X28" s="66"/>
      <c r="Y28" s="66"/>
      <c r="Z28" s="66"/>
      <c r="AA28" s="67"/>
      <c r="AB28" s="65"/>
      <c r="AC28" s="66"/>
      <c r="AD28" s="66"/>
      <c r="AE28" s="66"/>
      <c r="AF28" s="66"/>
      <c r="AG28" s="67"/>
      <c r="AH28" s="65"/>
      <c r="AI28" s="66"/>
      <c r="AJ28" s="66"/>
      <c r="AK28" s="66"/>
      <c r="AL28" s="66"/>
      <c r="AM28" s="67"/>
      <c r="AN28" s="19"/>
    </row>
    <row r="29" spans="1:50" ht="15" x14ac:dyDescent="0.2">
      <c r="A29" s="74">
        <v>2</v>
      </c>
      <c r="B29" s="90" t="s">
        <v>41</v>
      </c>
      <c r="C29" s="75"/>
      <c r="D29" s="109">
        <v>2</v>
      </c>
      <c r="E29" s="110"/>
      <c r="F29" s="110"/>
      <c r="G29" s="111"/>
      <c r="H29" s="115">
        <f t="shared" si="14"/>
        <v>2</v>
      </c>
      <c r="I29" s="100">
        <f t="shared" ref="I29:I39" si="18">J29+K29+L29+M29+N29+O29</f>
        <v>30</v>
      </c>
      <c r="J29" s="76">
        <v>30</v>
      </c>
      <c r="K29" s="77">
        <f t="shared" si="16"/>
        <v>0</v>
      </c>
      <c r="L29" s="77">
        <f t="shared" ref="L29:L39" si="19">R29+X29+AD29+AJ29</f>
        <v>0</v>
      </c>
      <c r="M29" s="77">
        <f t="shared" si="17"/>
        <v>0</v>
      </c>
      <c r="N29" s="77">
        <f t="shared" si="17"/>
        <v>0</v>
      </c>
      <c r="O29" s="78">
        <f t="shared" si="17"/>
        <v>0</v>
      </c>
      <c r="P29" s="76">
        <v>30</v>
      </c>
      <c r="Q29" s="77"/>
      <c r="R29" s="77"/>
      <c r="S29" s="77"/>
      <c r="T29" s="77"/>
      <c r="U29" s="78"/>
      <c r="V29" s="76"/>
      <c r="W29" s="66"/>
      <c r="X29" s="66"/>
      <c r="Y29" s="66"/>
      <c r="Z29" s="66"/>
      <c r="AA29" s="67"/>
      <c r="AB29" s="65"/>
      <c r="AC29" s="66"/>
      <c r="AD29" s="66"/>
      <c r="AE29" s="66"/>
      <c r="AF29" s="66"/>
      <c r="AG29" s="67"/>
      <c r="AH29" s="65"/>
      <c r="AI29" s="66"/>
      <c r="AJ29" s="66"/>
      <c r="AK29" s="66"/>
      <c r="AL29" s="66"/>
      <c r="AM29" s="67"/>
      <c r="AN29" s="19"/>
    </row>
    <row r="30" spans="1:50" ht="15" customHeight="1" x14ac:dyDescent="0.2">
      <c r="A30" s="74">
        <v>3</v>
      </c>
      <c r="B30" s="90" t="s">
        <v>42</v>
      </c>
      <c r="C30" s="75">
        <v>3</v>
      </c>
      <c r="D30" s="109">
        <v>3</v>
      </c>
      <c r="E30" s="110">
        <v>3</v>
      </c>
      <c r="F30" s="110">
        <v>1</v>
      </c>
      <c r="G30" s="111"/>
      <c r="H30" s="115">
        <f t="shared" si="14"/>
        <v>7</v>
      </c>
      <c r="I30" s="100">
        <f t="shared" si="18"/>
        <v>90</v>
      </c>
      <c r="J30" s="76">
        <f t="shared" si="16"/>
        <v>30</v>
      </c>
      <c r="K30" s="77">
        <f t="shared" si="16"/>
        <v>0</v>
      </c>
      <c r="L30" s="77">
        <f t="shared" si="19"/>
        <v>0</v>
      </c>
      <c r="M30" s="77">
        <f t="shared" si="17"/>
        <v>0</v>
      </c>
      <c r="N30" s="77">
        <v>60</v>
      </c>
      <c r="O30" s="78">
        <f t="shared" si="17"/>
        <v>0</v>
      </c>
      <c r="P30" s="76">
        <v>30</v>
      </c>
      <c r="Q30" s="77"/>
      <c r="R30" s="77"/>
      <c r="S30" s="77"/>
      <c r="T30" s="77"/>
      <c r="U30" s="78"/>
      <c r="V30" s="76"/>
      <c r="W30" s="66"/>
      <c r="X30" s="66"/>
      <c r="Y30" s="66"/>
      <c r="Z30" s="66">
        <v>30</v>
      </c>
      <c r="AA30" s="67"/>
      <c r="AB30" s="65"/>
      <c r="AC30" s="66"/>
      <c r="AD30" s="66"/>
      <c r="AE30" s="66"/>
      <c r="AF30" s="66">
        <v>30</v>
      </c>
      <c r="AG30" s="67"/>
      <c r="AH30" s="65"/>
      <c r="AI30" s="66"/>
      <c r="AJ30" s="66"/>
      <c r="AK30" s="66"/>
      <c r="AL30" s="66"/>
      <c r="AM30" s="67"/>
      <c r="AN30" s="19"/>
    </row>
    <row r="31" spans="1:50" ht="15" customHeight="1" x14ac:dyDescent="0.2">
      <c r="A31" s="74">
        <v>4</v>
      </c>
      <c r="B31" s="91" t="s">
        <v>48</v>
      </c>
      <c r="C31" s="75"/>
      <c r="D31" s="109">
        <v>3</v>
      </c>
      <c r="E31" s="110">
        <v>3</v>
      </c>
      <c r="F31" s="110"/>
      <c r="G31" s="111"/>
      <c r="H31" s="115">
        <f t="shared" si="14"/>
        <v>6</v>
      </c>
      <c r="I31" s="100">
        <f t="shared" si="18"/>
        <v>60</v>
      </c>
      <c r="J31" s="76">
        <f t="shared" si="16"/>
        <v>30</v>
      </c>
      <c r="K31" s="77">
        <f t="shared" si="16"/>
        <v>0</v>
      </c>
      <c r="L31" s="77">
        <f t="shared" si="19"/>
        <v>0</v>
      </c>
      <c r="M31" s="77">
        <f t="shared" si="17"/>
        <v>0</v>
      </c>
      <c r="N31" s="77">
        <v>30</v>
      </c>
      <c r="O31" s="78">
        <f t="shared" si="17"/>
        <v>0</v>
      </c>
      <c r="P31" s="76">
        <v>30</v>
      </c>
      <c r="Q31" s="77"/>
      <c r="R31" s="77"/>
      <c r="S31" s="77"/>
      <c r="T31" s="77"/>
      <c r="U31" s="78"/>
      <c r="V31" s="76"/>
      <c r="W31" s="66"/>
      <c r="X31" s="66"/>
      <c r="Y31" s="66"/>
      <c r="Z31" s="66">
        <v>30</v>
      </c>
      <c r="AA31" s="67"/>
      <c r="AB31" s="65"/>
      <c r="AC31" s="66"/>
      <c r="AD31" s="66"/>
      <c r="AE31" s="66"/>
      <c r="AF31" s="66"/>
      <c r="AG31" s="67"/>
      <c r="AH31" s="65"/>
      <c r="AI31" s="66"/>
      <c r="AJ31" s="66"/>
      <c r="AK31" s="66"/>
      <c r="AL31" s="66"/>
      <c r="AM31" s="67"/>
      <c r="AN31" s="19"/>
    </row>
    <row r="32" spans="1:50" ht="15" customHeight="1" x14ac:dyDescent="0.2">
      <c r="A32" s="74">
        <v>5</v>
      </c>
      <c r="B32" s="90" t="s">
        <v>49</v>
      </c>
      <c r="C32" s="75"/>
      <c r="D32" s="109"/>
      <c r="E32" s="110">
        <v>1</v>
      </c>
      <c r="F32" s="110"/>
      <c r="G32" s="111"/>
      <c r="H32" s="115">
        <f t="shared" si="14"/>
        <v>1</v>
      </c>
      <c r="I32" s="100">
        <f t="shared" si="18"/>
        <v>15</v>
      </c>
      <c r="J32" s="76">
        <v>15</v>
      </c>
      <c r="K32" s="77">
        <f t="shared" si="16"/>
        <v>0</v>
      </c>
      <c r="L32" s="77">
        <f t="shared" si="19"/>
        <v>0</v>
      </c>
      <c r="M32" s="77">
        <f t="shared" si="17"/>
        <v>0</v>
      </c>
      <c r="N32" s="77">
        <f t="shared" si="17"/>
        <v>0</v>
      </c>
      <c r="O32" s="78">
        <f t="shared" si="17"/>
        <v>0</v>
      </c>
      <c r="P32" s="76"/>
      <c r="Q32" s="77"/>
      <c r="R32" s="77"/>
      <c r="S32" s="77"/>
      <c r="T32" s="77"/>
      <c r="U32" s="78"/>
      <c r="V32" s="76">
        <v>15</v>
      </c>
      <c r="W32" s="66"/>
      <c r="X32" s="66"/>
      <c r="Y32" s="66"/>
      <c r="Z32" s="66"/>
      <c r="AA32" s="67"/>
      <c r="AB32" s="65"/>
      <c r="AC32" s="66"/>
      <c r="AD32" s="66"/>
      <c r="AE32" s="66"/>
      <c r="AF32" s="66"/>
      <c r="AG32" s="67"/>
      <c r="AH32" s="65"/>
      <c r="AI32" s="66"/>
      <c r="AJ32" s="66"/>
      <c r="AK32" s="66"/>
      <c r="AL32" s="66"/>
      <c r="AM32" s="67"/>
      <c r="AN32" s="19"/>
    </row>
    <row r="33" spans="1:40" ht="15" customHeight="1" x14ac:dyDescent="0.2">
      <c r="A33" s="74">
        <v>6</v>
      </c>
      <c r="B33" s="90" t="s">
        <v>50</v>
      </c>
      <c r="C33" s="75"/>
      <c r="D33" s="109"/>
      <c r="E33" s="110">
        <v>3</v>
      </c>
      <c r="F33" s="110"/>
      <c r="G33" s="111"/>
      <c r="H33" s="115">
        <f t="shared" si="14"/>
        <v>3</v>
      </c>
      <c r="I33" s="100">
        <f t="shared" si="18"/>
        <v>30</v>
      </c>
      <c r="J33" s="76">
        <v>30</v>
      </c>
      <c r="K33" s="77">
        <f t="shared" si="16"/>
        <v>0</v>
      </c>
      <c r="L33" s="77">
        <f t="shared" si="19"/>
        <v>0</v>
      </c>
      <c r="M33" s="77">
        <f t="shared" si="17"/>
        <v>0</v>
      </c>
      <c r="N33" s="77">
        <f t="shared" si="17"/>
        <v>0</v>
      </c>
      <c r="O33" s="78">
        <f t="shared" si="17"/>
        <v>0</v>
      </c>
      <c r="P33" s="76"/>
      <c r="Q33" s="77"/>
      <c r="R33" s="77"/>
      <c r="S33" s="77"/>
      <c r="T33" s="77"/>
      <c r="U33" s="78"/>
      <c r="V33" s="76">
        <v>30</v>
      </c>
      <c r="W33" s="66"/>
      <c r="X33" s="66"/>
      <c r="Y33" s="66"/>
      <c r="Z33" s="66"/>
      <c r="AA33" s="67"/>
      <c r="AB33" s="65"/>
      <c r="AC33" s="66"/>
      <c r="AD33" s="66"/>
      <c r="AE33" s="66"/>
      <c r="AF33" s="66"/>
      <c r="AG33" s="67"/>
      <c r="AH33" s="65"/>
      <c r="AI33" s="66"/>
      <c r="AJ33" s="66"/>
      <c r="AK33" s="66"/>
      <c r="AL33" s="66"/>
      <c r="AM33" s="67"/>
      <c r="AN33" s="19"/>
    </row>
    <row r="34" spans="1:40" ht="28.5" customHeight="1" x14ac:dyDescent="0.2">
      <c r="A34" s="74">
        <v>7</v>
      </c>
      <c r="B34" s="91" t="s">
        <v>65</v>
      </c>
      <c r="C34" s="75"/>
      <c r="D34" s="109"/>
      <c r="E34" s="110"/>
      <c r="F34" s="110"/>
      <c r="G34" s="111">
        <v>1</v>
      </c>
      <c r="H34" s="115">
        <f t="shared" si="14"/>
        <v>1</v>
      </c>
      <c r="I34" s="100">
        <f t="shared" si="18"/>
        <v>30</v>
      </c>
      <c r="J34" s="76">
        <f t="shared" si="16"/>
        <v>30</v>
      </c>
      <c r="K34" s="77">
        <f t="shared" si="16"/>
        <v>0</v>
      </c>
      <c r="L34" s="77">
        <f t="shared" si="19"/>
        <v>0</v>
      </c>
      <c r="M34" s="77">
        <f t="shared" si="17"/>
        <v>0</v>
      </c>
      <c r="N34" s="77">
        <f t="shared" si="17"/>
        <v>0</v>
      </c>
      <c r="O34" s="78">
        <f t="shared" si="17"/>
        <v>0</v>
      </c>
      <c r="P34" s="76"/>
      <c r="Q34" s="77"/>
      <c r="R34" s="77"/>
      <c r="S34" s="77"/>
      <c r="T34" s="77"/>
      <c r="U34" s="78"/>
      <c r="V34" s="76"/>
      <c r="W34" s="66"/>
      <c r="X34" s="66"/>
      <c r="Y34" s="66"/>
      <c r="Z34" s="66"/>
      <c r="AA34" s="67"/>
      <c r="AB34" s="65"/>
      <c r="AC34" s="66"/>
      <c r="AD34" s="66"/>
      <c r="AE34" s="66"/>
      <c r="AF34" s="66"/>
      <c r="AG34" s="67"/>
      <c r="AH34" s="65">
        <v>30</v>
      </c>
      <c r="AI34" s="66"/>
      <c r="AJ34" s="66"/>
      <c r="AK34" s="66"/>
      <c r="AL34" s="66"/>
      <c r="AM34" s="67"/>
      <c r="AN34" s="19"/>
    </row>
    <row r="35" spans="1:40" ht="15" customHeight="1" x14ac:dyDescent="0.2">
      <c r="A35" s="74">
        <v>8</v>
      </c>
      <c r="B35" s="90" t="s">
        <v>51</v>
      </c>
      <c r="C35" s="75"/>
      <c r="D35" s="109"/>
      <c r="E35" s="110"/>
      <c r="F35" s="110"/>
      <c r="G35" s="111">
        <v>1</v>
      </c>
      <c r="H35" s="115">
        <f t="shared" si="14"/>
        <v>1</v>
      </c>
      <c r="I35" s="100">
        <f t="shared" si="18"/>
        <v>15</v>
      </c>
      <c r="J35" s="76">
        <v>15</v>
      </c>
      <c r="K35" s="77">
        <f t="shared" si="16"/>
        <v>0</v>
      </c>
      <c r="L35" s="77">
        <f t="shared" si="19"/>
        <v>0</v>
      </c>
      <c r="M35" s="77">
        <f t="shared" si="17"/>
        <v>0</v>
      </c>
      <c r="N35" s="77">
        <f t="shared" si="17"/>
        <v>0</v>
      </c>
      <c r="O35" s="78">
        <f t="shared" si="17"/>
        <v>0</v>
      </c>
      <c r="P35" s="76"/>
      <c r="Q35" s="77"/>
      <c r="R35" s="77"/>
      <c r="S35" s="77"/>
      <c r="T35" s="77"/>
      <c r="U35" s="78"/>
      <c r="V35" s="76"/>
      <c r="W35" s="66"/>
      <c r="X35" s="66"/>
      <c r="Y35" s="66"/>
      <c r="Z35" s="66"/>
      <c r="AA35" s="67"/>
      <c r="AB35" s="65"/>
      <c r="AC35" s="66"/>
      <c r="AD35" s="66"/>
      <c r="AE35" s="66"/>
      <c r="AF35" s="66"/>
      <c r="AG35" s="67"/>
      <c r="AH35" s="65">
        <v>15</v>
      </c>
      <c r="AI35" s="66"/>
      <c r="AJ35" s="66"/>
      <c r="AK35" s="66"/>
      <c r="AL35" s="66"/>
      <c r="AM35" s="67"/>
      <c r="AN35" s="19"/>
    </row>
    <row r="36" spans="1:40" ht="15" customHeight="1" x14ac:dyDescent="0.2">
      <c r="A36" s="74">
        <v>9</v>
      </c>
      <c r="B36" s="92" t="s">
        <v>52</v>
      </c>
      <c r="C36" s="64"/>
      <c r="D36" s="109"/>
      <c r="E36" s="110"/>
      <c r="F36" s="110"/>
      <c r="G36" s="111">
        <v>1</v>
      </c>
      <c r="H36" s="115">
        <f t="shared" si="14"/>
        <v>1</v>
      </c>
      <c r="I36" s="98">
        <f t="shared" si="18"/>
        <v>30</v>
      </c>
      <c r="J36" s="65">
        <f t="shared" si="16"/>
        <v>30</v>
      </c>
      <c r="K36" s="66">
        <f t="shared" si="16"/>
        <v>0</v>
      </c>
      <c r="L36" s="66">
        <f t="shared" si="19"/>
        <v>0</v>
      </c>
      <c r="M36" s="66">
        <f t="shared" si="17"/>
        <v>0</v>
      </c>
      <c r="N36" s="66">
        <f t="shared" si="17"/>
        <v>0</v>
      </c>
      <c r="O36" s="67">
        <f t="shared" si="17"/>
        <v>0</v>
      </c>
      <c r="P36" s="65"/>
      <c r="Q36" s="66"/>
      <c r="R36" s="66"/>
      <c r="S36" s="66"/>
      <c r="T36" s="66"/>
      <c r="U36" s="67"/>
      <c r="V36" s="65"/>
      <c r="W36" s="66"/>
      <c r="X36" s="66"/>
      <c r="Y36" s="66"/>
      <c r="Z36" s="66"/>
      <c r="AA36" s="67"/>
      <c r="AB36" s="65"/>
      <c r="AC36" s="66"/>
      <c r="AD36" s="66"/>
      <c r="AE36" s="66"/>
      <c r="AF36" s="66"/>
      <c r="AG36" s="67"/>
      <c r="AH36" s="65">
        <v>30</v>
      </c>
      <c r="AI36" s="66"/>
      <c r="AJ36" s="66"/>
      <c r="AK36" s="66"/>
      <c r="AL36" s="66"/>
      <c r="AM36" s="67"/>
      <c r="AN36" s="19"/>
    </row>
    <row r="37" spans="1:40" ht="36" customHeight="1" x14ac:dyDescent="0.2">
      <c r="A37" s="74">
        <v>10</v>
      </c>
      <c r="B37" s="86" t="s">
        <v>53</v>
      </c>
      <c r="C37" s="64"/>
      <c r="D37" s="109"/>
      <c r="E37" s="110"/>
      <c r="F37" s="110"/>
      <c r="G37" s="111">
        <v>1</v>
      </c>
      <c r="H37" s="115">
        <f t="shared" si="14"/>
        <v>1</v>
      </c>
      <c r="I37" s="98">
        <f t="shared" si="18"/>
        <v>30</v>
      </c>
      <c r="J37" s="65">
        <f t="shared" si="16"/>
        <v>30</v>
      </c>
      <c r="K37" s="66">
        <f t="shared" si="16"/>
        <v>0</v>
      </c>
      <c r="L37" s="66">
        <f t="shared" si="19"/>
        <v>0</v>
      </c>
      <c r="M37" s="66">
        <f t="shared" si="17"/>
        <v>0</v>
      </c>
      <c r="N37" s="66">
        <f t="shared" si="17"/>
        <v>0</v>
      </c>
      <c r="O37" s="67">
        <f t="shared" si="17"/>
        <v>0</v>
      </c>
      <c r="P37" s="65"/>
      <c r="Q37" s="66"/>
      <c r="R37" s="66"/>
      <c r="S37" s="66"/>
      <c r="T37" s="66"/>
      <c r="U37" s="67"/>
      <c r="V37" s="65"/>
      <c r="W37" s="66"/>
      <c r="X37" s="66"/>
      <c r="Y37" s="66"/>
      <c r="Z37" s="66"/>
      <c r="AA37" s="67"/>
      <c r="AB37" s="65"/>
      <c r="AC37" s="66"/>
      <c r="AD37" s="66"/>
      <c r="AE37" s="66"/>
      <c r="AF37" s="66"/>
      <c r="AG37" s="67"/>
      <c r="AH37" s="65">
        <v>30</v>
      </c>
      <c r="AI37" s="66"/>
      <c r="AJ37" s="66"/>
      <c r="AK37" s="66"/>
      <c r="AL37" s="66"/>
      <c r="AM37" s="67"/>
      <c r="AN37" s="19"/>
    </row>
    <row r="38" spans="1:40" ht="28.5" customHeight="1" x14ac:dyDescent="0.2">
      <c r="A38" s="74">
        <v>11</v>
      </c>
      <c r="B38" s="85" t="s">
        <v>57</v>
      </c>
      <c r="C38" s="64"/>
      <c r="D38" s="109"/>
      <c r="E38" s="110"/>
      <c r="F38" s="110">
        <v>6</v>
      </c>
      <c r="G38" s="111"/>
      <c r="H38" s="115">
        <f t="shared" si="14"/>
        <v>6</v>
      </c>
      <c r="I38" s="98">
        <f t="shared" si="18"/>
        <v>0</v>
      </c>
      <c r="J38" s="65">
        <f t="shared" si="16"/>
        <v>0</v>
      </c>
      <c r="K38" s="66">
        <f t="shared" si="16"/>
        <v>0</v>
      </c>
      <c r="L38" s="66">
        <f t="shared" si="19"/>
        <v>0</v>
      </c>
      <c r="M38" s="66">
        <f t="shared" si="17"/>
        <v>0</v>
      </c>
      <c r="N38" s="66">
        <f t="shared" si="17"/>
        <v>0</v>
      </c>
      <c r="O38" s="67">
        <f t="shared" si="17"/>
        <v>0</v>
      </c>
      <c r="P38" s="65"/>
      <c r="Q38" s="66"/>
      <c r="R38" s="66"/>
      <c r="S38" s="66"/>
      <c r="T38" s="66"/>
      <c r="U38" s="67"/>
      <c r="V38" s="65"/>
      <c r="W38" s="66"/>
      <c r="X38" s="66"/>
      <c r="Y38" s="66"/>
      <c r="Z38" s="66"/>
      <c r="AA38" s="67"/>
      <c r="AB38" s="65"/>
      <c r="AC38" s="66"/>
      <c r="AD38" s="66"/>
      <c r="AE38" s="66"/>
      <c r="AF38" s="66"/>
      <c r="AG38" s="67"/>
      <c r="AH38" s="65"/>
      <c r="AI38" s="66"/>
      <c r="AJ38" s="66"/>
      <c r="AK38" s="66"/>
      <c r="AL38" s="66"/>
      <c r="AM38" s="67"/>
      <c r="AN38" s="19"/>
    </row>
    <row r="39" spans="1:40" ht="47.25" customHeight="1" thickBot="1" x14ac:dyDescent="0.25">
      <c r="A39" s="79">
        <v>12</v>
      </c>
      <c r="B39" s="117" t="s">
        <v>58</v>
      </c>
      <c r="C39" s="80"/>
      <c r="D39" s="112"/>
      <c r="E39" s="113"/>
      <c r="F39" s="113"/>
      <c r="G39" s="114">
        <v>8</v>
      </c>
      <c r="H39" s="116">
        <f t="shared" si="14"/>
        <v>8</v>
      </c>
      <c r="I39" s="101">
        <f t="shared" si="18"/>
        <v>0</v>
      </c>
      <c r="J39" s="81">
        <f t="shared" si="16"/>
        <v>0</v>
      </c>
      <c r="K39" s="82">
        <f t="shared" si="16"/>
        <v>0</v>
      </c>
      <c r="L39" s="82">
        <f t="shared" si="19"/>
        <v>0</v>
      </c>
      <c r="M39" s="82">
        <f t="shared" si="17"/>
        <v>0</v>
      </c>
      <c r="N39" s="82">
        <f t="shared" si="17"/>
        <v>0</v>
      </c>
      <c r="O39" s="83">
        <f t="shared" si="17"/>
        <v>0</v>
      </c>
      <c r="P39" s="81"/>
      <c r="Q39" s="82"/>
      <c r="R39" s="82"/>
      <c r="S39" s="82"/>
      <c r="T39" s="82"/>
      <c r="U39" s="83"/>
      <c r="V39" s="81"/>
      <c r="W39" s="82"/>
      <c r="X39" s="82"/>
      <c r="Y39" s="82"/>
      <c r="Z39" s="82"/>
      <c r="AA39" s="83"/>
      <c r="AB39" s="81"/>
      <c r="AC39" s="82"/>
      <c r="AD39" s="82"/>
      <c r="AE39" s="82"/>
      <c r="AF39" s="82"/>
      <c r="AG39" s="83"/>
      <c r="AH39" s="81"/>
      <c r="AI39" s="82"/>
      <c r="AJ39" s="82"/>
      <c r="AK39" s="82"/>
      <c r="AL39" s="82"/>
      <c r="AM39" s="83"/>
      <c r="AN39" s="19"/>
    </row>
    <row r="40" spans="1:40" x14ac:dyDescent="0.2">
      <c r="A40" s="25"/>
      <c r="C40" s="26"/>
      <c r="E40" s="26"/>
      <c r="H40" s="27"/>
      <c r="I40" s="27"/>
      <c r="K40" s="26"/>
      <c r="L40" s="26"/>
      <c r="M40" s="26"/>
      <c r="O40" s="26"/>
      <c r="Q40" s="26"/>
      <c r="R40" s="26"/>
      <c r="S40" s="26"/>
      <c r="U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40" ht="15" x14ac:dyDescent="0.25">
      <c r="B41" s="9" t="s">
        <v>69</v>
      </c>
      <c r="C41" s="19"/>
      <c r="D41" s="19"/>
      <c r="E41" s="19"/>
      <c r="F41" s="19"/>
    </row>
    <row r="42" spans="1:40" ht="15" x14ac:dyDescent="0.25">
      <c r="A42" s="8"/>
      <c r="B42" s="8" t="s">
        <v>56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ht="15" x14ac:dyDescent="0.25">
      <c r="A43" s="20"/>
      <c r="B43" s="9" t="s">
        <v>67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5" x14ac:dyDescent="0.25">
      <c r="A44" s="2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</sheetData>
  <customSheetViews>
    <customSheetView guid="{02C2F1D8-3483-4342-B3C1-344E5252EED3}" scale="70" showPageBreaks="1" view="pageLayout">
      <selection activeCell="AO22" sqref="AO22"/>
      <pageMargins left="0.55118110236220474" right="0.55118110236220474" top="0.78740157480314965" bottom="0.39370078740157483" header="0.51181102362204722" footer="0.51181102362204722"/>
      <pageSetup paperSize="9" scale="57" orientation="landscape" r:id="rId1"/>
      <headerFooter alignWithMargins="0">
        <oddHeader>&amp;L&amp;14specjalność: &amp;"Arial,Pogrubiony"nauczycielska w zakresie historii oraz WOS&amp;C&amp;"Arial,Pogrubiony"&amp;16HISTORIA&amp;"Arial,Normalny"&amp;10
&amp;"Arial,Pogrubiony"&amp;14studia stacjonarne drugiego stopnia&amp;R&amp;"Arial,Pogrubiony"&amp;12rozpoczęte w roku akad. 2016/2017</oddHeader>
      </headerFooter>
    </customSheetView>
    <customSheetView guid="{E50C75C0-F6AB-416D-BE6F-B8CA2B2E5B4A}" topLeftCell="A14">
      <selection activeCell="L24" sqref="L24"/>
      <pageMargins left="0.55118110236220474" right="0.55118110236220474" top="0.92625000000000002" bottom="0.39370078740157483" header="0.51181102362204722" footer="0.51181102362204722"/>
      <pageSetup paperSize="9" scale="57" orientation="landscape" r:id="rId2"/>
      <headerFooter alignWithMargins="0">
        <oddHeader>&amp;L&amp;14specjalność: &amp;"Arial,Pogrubiony"nauczycielska w zakresie historii oraz WOS&amp;C&amp;"Arial,Pogrubiony"&amp;16HISTORIA&amp;"Arial,Normalny"&amp;10
&amp;"Arial,Pogrubiony"&amp;14studia stacjonarne drugiego stopnia&amp;R&amp;"Arial,Pogrubiony"&amp;12rozpoczęte w roku akad. 2014/2015</oddHeader>
      </headerFooter>
    </customSheetView>
    <customSheetView guid="{E91EF217-AC81-4452-8F13-BD81C2B524E5}" scale="60" showPageBreaks="1" hiddenRows="1" view="pageBreakPreview" topLeftCell="A24">
      <selection activeCell="J11" sqref="J11"/>
      <pageMargins left="0.55118110236220474" right="0.55118110236220474" top="0.78740157480314965" bottom="0.39370078740157483" header="0.51181102362204722" footer="0.51181102362204722"/>
      <pageSetup paperSize="9" scale="57" orientation="landscape" r:id="rId3"/>
      <headerFooter alignWithMargins="0">
        <oddHeader>&amp;L&amp;14specjalność: &amp;"Arial,Pogrubiony"nauczycielska w zakresie historii oraz WOS&amp;C&amp;"Arial,Pogrubiony"&amp;16HISTORIA&amp;"Arial,Normalny"&amp;10
&amp;"Arial,Pogrubiony"&amp;14studia stacjonarne drugiego stopnia&amp;R&amp;"Arial,Pogrubiony"&amp;12rozpoczęte w roku akad. 2012/2013</oddHeader>
      </headerFooter>
    </customSheetView>
    <customSheetView guid="{915BEFDB-BE1A-4B80-BE3F-A6C9DA6BEE8A}" showPageBreaks="1" topLeftCell="A4">
      <selection activeCell="J13" sqref="J13"/>
      <pageMargins left="0.55118110236220474" right="0.55118110236220474" top="0.92625000000000002" bottom="0.39370078740157483" header="0.51181102362204722" footer="0.51181102362204722"/>
      <pageSetup paperSize="9" scale="57" orientation="landscape" r:id="rId4"/>
      <headerFooter alignWithMargins="0">
        <oddHeader>&amp;L&amp;14specjalność: &amp;"Arial,Pogrubiony"nauczycielska w zakresie historii oraz WOS&amp;C&amp;"Arial,Pogrubiony"&amp;16HISTORIA&amp;"Arial,Normalny"&amp;10
&amp;"Arial,Pogrubiony"&amp;14studia stacjonarne drugiego stopnia&amp;R&amp;"Arial,Pogrubiony"&amp;12rozpoczęte w roku akad. 2014/2015</oddHeader>
      </headerFooter>
    </customSheetView>
    <customSheetView guid="{9C5D98F4-556F-4877-9219-50D2B781F6B1}" scale="70" showPageBreaks="1" view="pageLayout">
      <selection activeCell="AO22" sqref="AO22"/>
      <pageMargins left="0.55118110236220474" right="0.55118110236220474" top="0.78740157480314965" bottom="0.39370078740157483" header="0.51181102362204722" footer="0.51181102362204722"/>
      <pageSetup paperSize="9" scale="57" orientation="landscape" r:id="rId5"/>
      <headerFooter alignWithMargins="0">
        <oddHeader>&amp;L&amp;14specjalność: &amp;"Arial,Pogrubiony"nauczycielska w zakresie historii oraz WOS&amp;C&amp;"Arial,Pogrubiony"&amp;16HISTORIA&amp;"Arial,Normalny"&amp;10
&amp;"Arial,Pogrubiony"&amp;14studia stacjonarne drugiego stopnia&amp;R&amp;"Arial,Pogrubiony"&amp;12rozpoczęte w roku akad. 2015/2016</oddHeader>
      </headerFooter>
    </customSheetView>
  </customSheetViews>
  <mergeCells count="40">
    <mergeCell ref="I3:AM3"/>
    <mergeCell ref="AB5:AG5"/>
    <mergeCell ref="AH5:AM5"/>
    <mergeCell ref="V5:AA5"/>
    <mergeCell ref="I4:I7"/>
    <mergeCell ref="J4:O4"/>
    <mergeCell ref="X6:X7"/>
    <mergeCell ref="AJ6:AJ7"/>
    <mergeCell ref="AK6:AM6"/>
    <mergeCell ref="AH6:AH7"/>
    <mergeCell ref="N6:N7"/>
    <mergeCell ref="L5:L7"/>
    <mergeCell ref="M6:M7"/>
    <mergeCell ref="J5:J7"/>
    <mergeCell ref="S6:U6"/>
    <mergeCell ref="O6:O7"/>
    <mergeCell ref="AB6:AB7"/>
    <mergeCell ref="P5:U5"/>
    <mergeCell ref="K5:K7"/>
    <mergeCell ref="P4:AA4"/>
    <mergeCell ref="AB4:AM4"/>
    <mergeCell ref="M5:O5"/>
    <mergeCell ref="W6:W7"/>
    <mergeCell ref="AD6:AD7"/>
    <mergeCell ref="Y6:AA6"/>
    <mergeCell ref="AE6:AG6"/>
    <mergeCell ref="AI6:AI7"/>
    <mergeCell ref="AC6:AC7"/>
    <mergeCell ref="P6:P7"/>
    <mergeCell ref="Q6:Q7"/>
    <mergeCell ref="R6:R7"/>
    <mergeCell ref="V6:V7"/>
    <mergeCell ref="A3:A7"/>
    <mergeCell ref="B3:B7"/>
    <mergeCell ref="C3:C7"/>
    <mergeCell ref="H3:H7"/>
    <mergeCell ref="E3:E7"/>
    <mergeCell ref="D3:D7"/>
    <mergeCell ref="F3:F7"/>
    <mergeCell ref="G3:G7"/>
  </mergeCells>
  <phoneticPr fontId="1" type="noConversion"/>
  <pageMargins left="0.55118110236220474" right="0.55118110236220474" top="0.78740157480314965" bottom="0.39370078740157483" header="0.51181102362204722" footer="0.51181102362204722"/>
  <pageSetup paperSize="9" scale="57" orientation="landscape" r:id="rId6"/>
  <headerFooter alignWithMargins="0">
    <oddHeader>&amp;L&amp;14specjalność: &amp;"Arial,Pogrubiony"nauczycielska w zakresie historii oraz WOS&amp;C&amp;"Arial,Pogrubiony"&amp;16HISTORIA&amp;"Arial,Normalny"&amp;10
&amp;"Arial,Pogrubiony"&amp;14studia stacjonarne drugiego stopnia&amp;R&amp;"Arial,Pogrubiony"&amp;12rozpoczęte w roku akad.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 st nauczycielska</vt:lpstr>
    </vt:vector>
  </TitlesOfParts>
  <Company>Uniwersytet Gdański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Użytkownik systemu Windows</cp:lastModifiedBy>
  <cp:lastPrinted>2017-06-13T08:17:59Z</cp:lastPrinted>
  <dcterms:created xsi:type="dcterms:W3CDTF">2006-07-06T10:54:02Z</dcterms:created>
  <dcterms:modified xsi:type="dcterms:W3CDTF">2017-06-13T08:18:04Z</dcterms:modified>
</cp:coreProperties>
</file>