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480" windowHeight="11640"/>
  </bookViews>
  <sheets>
    <sheet name="studia pierwszego stopnia" sheetId="1" r:id="rId1"/>
    <sheet name="Arkusz1" sheetId="2" r:id="rId2"/>
  </sheets>
  <definedNames>
    <definedName name="_xlnm.Print_Area" localSheetId="0">'studia pierwszego stopnia'!$A$1:$BB$68</definedName>
    <definedName name="Z_05E93555_8462_4241_978D_D3CFAB423581_.wvu.PrintArea" localSheetId="0" hidden="1">'studia pierwszego stopnia'!$A$1:$BB$68</definedName>
    <definedName name="Z_24241607_3933_45BF_BBAE_DF682BBB001A_.wvu.PrintArea" localSheetId="0" hidden="1">'studia pierwszego stopnia'!$A$1:$BB$68</definedName>
  </definedNames>
  <calcPr calcId="145621"/>
  <customWorkbookViews>
    <customWorkbookView name="arnold - Widok osobisty" guid="{24241607-3933-45BF-BBAE-DF682BBB001A}" mergeInterval="0" personalView="1" maximized="1" windowWidth="1362" windowHeight="503" activeSheetId="1"/>
    <customWorkbookView name="HISTORIA - Widok osobisty" guid="{05E93555-8462-4241-978D-D3CFAB423581}" mergeInterval="0" personalView="1" maximized="1" xWindow="1" yWindow="1" windowWidth="1366" windowHeight="549" activeSheetId="1"/>
  </customWorkbookViews>
</workbook>
</file>

<file path=xl/calcChain.xml><?xml version="1.0" encoding="utf-8"?>
<calcChain xmlns="http://schemas.openxmlformats.org/spreadsheetml/2006/main">
  <c r="M22" i="1" l="1"/>
  <c r="BB40" i="1"/>
  <c r="BA40" i="1"/>
  <c r="AZ40" i="1"/>
  <c r="AY40" i="1"/>
  <c r="AX40" i="1"/>
  <c r="AW40" i="1"/>
  <c r="AV40" i="1"/>
  <c r="AU40" i="1"/>
  <c r="AT40" i="1"/>
  <c r="AR40" i="1"/>
  <c r="AP40" i="1"/>
  <c r="AO40" i="1"/>
  <c r="AN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BB48" i="1"/>
  <c r="BA48" i="1"/>
  <c r="AZ48" i="1"/>
  <c r="AY48" i="1"/>
  <c r="AX48" i="1"/>
  <c r="AW48" i="1"/>
  <c r="AV48" i="1"/>
  <c r="AU48" i="1"/>
  <c r="AT48" i="1"/>
  <c r="AS48" i="1"/>
  <c r="AS40" i="1" s="1"/>
  <c r="AR48" i="1"/>
  <c r="AQ48" i="1"/>
  <c r="AQ41" i="1" s="1"/>
  <c r="AQ40" i="1" s="1"/>
  <c r="AP48" i="1"/>
  <c r="AO48" i="1"/>
  <c r="AN48" i="1"/>
  <c r="AM48" i="1"/>
  <c r="AM40" i="1" s="1"/>
  <c r="AL48" i="1"/>
  <c r="AK48" i="1"/>
  <c r="AK41" i="1" s="1"/>
  <c r="AK40" i="1" s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 l="1"/>
  <c r="M59" i="1"/>
  <c r="M48" i="1"/>
  <c r="M41" i="1" s="1"/>
  <c r="M40" i="1" s="1"/>
  <c r="M9" i="1"/>
  <c r="Q9" i="1"/>
  <c r="P9" i="1"/>
  <c r="O9" i="1"/>
  <c r="N9" i="1"/>
  <c r="L9" i="1"/>
  <c r="F40" i="1"/>
  <c r="E40" i="1"/>
  <c r="D40" i="1"/>
  <c r="I59" i="1"/>
  <c r="H59" i="1"/>
  <c r="G59" i="1"/>
  <c r="F59" i="1"/>
  <c r="J59" i="1" s="1"/>
  <c r="E59" i="1"/>
  <c r="D59" i="1"/>
  <c r="K68" i="1"/>
  <c r="K67" i="1"/>
  <c r="K66" i="1"/>
  <c r="K65" i="1"/>
  <c r="K64" i="1"/>
  <c r="K63" i="1"/>
  <c r="K62" i="1"/>
  <c r="K61" i="1"/>
  <c r="K60" i="1"/>
  <c r="J68" i="1"/>
  <c r="J67" i="1"/>
  <c r="J66" i="1"/>
  <c r="J65" i="1"/>
  <c r="J64" i="1"/>
  <c r="J63" i="1"/>
  <c r="J62" i="1"/>
  <c r="J61" i="1"/>
  <c r="J60" i="1"/>
  <c r="I48" i="1"/>
  <c r="I41" i="1" s="1"/>
  <c r="I40" i="1" s="1"/>
  <c r="H48" i="1"/>
  <c r="H41" i="1" s="1"/>
  <c r="H40" i="1" s="1"/>
  <c r="G48" i="1"/>
  <c r="G41" i="1" s="1"/>
  <c r="F48" i="1"/>
  <c r="E48" i="1"/>
  <c r="D48" i="1"/>
  <c r="K58" i="1"/>
  <c r="K57" i="1"/>
  <c r="K56" i="1"/>
  <c r="K55" i="1"/>
  <c r="K54" i="1"/>
  <c r="K53" i="1"/>
  <c r="K52" i="1"/>
  <c r="K51" i="1"/>
  <c r="K50" i="1"/>
  <c r="K49" i="1"/>
  <c r="J58" i="1"/>
  <c r="J57" i="1"/>
  <c r="J56" i="1"/>
  <c r="J55" i="1"/>
  <c r="J54" i="1"/>
  <c r="J53" i="1"/>
  <c r="J52" i="1"/>
  <c r="J51" i="1"/>
  <c r="J50" i="1"/>
  <c r="J49" i="1"/>
  <c r="K43" i="1"/>
  <c r="K42" i="1"/>
  <c r="J43" i="1"/>
  <c r="J42" i="1"/>
  <c r="I22" i="1"/>
  <c r="H22" i="1"/>
  <c r="G22" i="1"/>
  <c r="F22" i="1"/>
  <c r="E22" i="1"/>
  <c r="D22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K20" i="1"/>
  <c r="K19" i="1"/>
  <c r="K18" i="1"/>
  <c r="J21" i="1"/>
  <c r="J20" i="1"/>
  <c r="J19" i="1"/>
  <c r="J18" i="1"/>
  <c r="K21" i="1"/>
  <c r="K11" i="1"/>
  <c r="K14" i="1"/>
  <c r="K13" i="1"/>
  <c r="K16" i="1"/>
  <c r="K15" i="1"/>
  <c r="K12" i="1"/>
  <c r="K10" i="1"/>
  <c r="J16" i="1"/>
  <c r="J15" i="1"/>
  <c r="J14" i="1"/>
  <c r="J13" i="1"/>
  <c r="J12" i="1"/>
  <c r="J11" i="1"/>
  <c r="J10" i="1"/>
  <c r="I9" i="1"/>
  <c r="H9" i="1"/>
  <c r="G9" i="1"/>
  <c r="F9" i="1"/>
  <c r="E9" i="1"/>
  <c r="D9" i="1"/>
  <c r="L17" i="1"/>
  <c r="G17" i="1"/>
  <c r="F17" i="1"/>
  <c r="E17" i="1"/>
  <c r="D17" i="1"/>
  <c r="K48" i="1" l="1"/>
  <c r="K59" i="1"/>
  <c r="J48" i="1"/>
  <c r="K41" i="1"/>
  <c r="G40" i="1"/>
  <c r="J40" i="1" s="1"/>
  <c r="J41" i="1"/>
  <c r="K40" i="1"/>
  <c r="K22" i="1"/>
  <c r="J22" i="1"/>
  <c r="J9" i="1"/>
  <c r="K9" i="1"/>
  <c r="H17" i="1"/>
  <c r="I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B16" i="1" s="1"/>
  <c r="BB15" i="1" s="1"/>
  <c r="BB14" i="1" s="1"/>
  <c r="BB13" i="1" s="1"/>
  <c r="BB12" i="1" s="1"/>
  <c r="BB11" i="1" s="1"/>
  <c r="BB10" i="1" s="1"/>
  <c r="BB9" i="1" s="1"/>
  <c r="J17" i="1" l="1"/>
  <c r="K17" i="1"/>
  <c r="K8" i="1" s="1"/>
  <c r="AA7" i="1"/>
  <c r="AT8" i="1"/>
  <c r="BB7" i="1"/>
  <c r="S7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S59" i="1"/>
  <c r="F8" i="1"/>
  <c r="R22" i="1"/>
  <c r="R40" i="1"/>
  <c r="Q22" i="1"/>
  <c r="Q40" i="1"/>
  <c r="P22" i="1"/>
  <c r="P8" i="1" s="1"/>
  <c r="P40" i="1"/>
  <c r="O22" i="1"/>
  <c r="O8" i="1" s="1"/>
  <c r="N22" i="1"/>
  <c r="N40" i="1"/>
  <c r="L22" i="1"/>
  <c r="R59" i="1"/>
  <c r="Q59" i="1"/>
  <c r="P59" i="1"/>
  <c r="O59" i="1"/>
  <c r="N59" i="1"/>
  <c r="L59" i="1"/>
  <c r="R48" i="1"/>
  <c r="Q48" i="1"/>
  <c r="P48" i="1"/>
  <c r="O48" i="1"/>
  <c r="O40" i="1" s="1"/>
  <c r="N48" i="1"/>
  <c r="L48" i="1"/>
  <c r="L41" i="1" s="1"/>
  <c r="L40" i="1" s="1"/>
  <c r="K7" i="1" l="1"/>
  <c r="E7" i="1"/>
  <c r="AM7" i="1"/>
  <c r="AM8" i="1"/>
  <c r="AX7" i="1"/>
  <c r="AW7" i="1"/>
  <c r="AR7" i="1"/>
  <c r="AQ7" i="1"/>
  <c r="AL7" i="1"/>
  <c r="AK7" i="1"/>
  <c r="AF7" i="1"/>
  <c r="AE7" i="1"/>
  <c r="Z7" i="1"/>
  <c r="Y7" i="1"/>
  <c r="T7" i="1"/>
  <c r="BA7" i="1"/>
  <c r="AU7" i="1"/>
  <c r="AO7" i="1"/>
  <c r="AI7" i="1"/>
  <c r="AC7" i="1"/>
  <c r="W7" i="1"/>
  <c r="AV7" i="1"/>
  <c r="AP7" i="1"/>
  <c r="AJ7" i="1"/>
  <c r="AD7" i="1"/>
  <c r="X7" i="1"/>
  <c r="AY7" i="1"/>
  <c r="AS7" i="1"/>
  <c r="AG7" i="1"/>
  <c r="U7" i="1"/>
  <c r="AN7" i="1"/>
  <c r="AH7" i="1"/>
  <c r="AB7" i="1"/>
  <c r="AZ7" i="1"/>
  <c r="AT7" i="1"/>
  <c r="V7" i="1"/>
  <c r="AA8" i="1"/>
  <c r="E8" i="1"/>
  <c r="AD8" i="1"/>
  <c r="D8" i="1"/>
  <c r="G8" i="1"/>
  <c r="H8" i="1"/>
  <c r="F7" i="1"/>
  <c r="D7" i="1"/>
  <c r="V8" i="1"/>
  <c r="O7" i="1"/>
  <c r="S8" i="1"/>
  <c r="AL8" i="1"/>
  <c r="AF8" i="1"/>
  <c r="AE8" i="1"/>
  <c r="AX8" i="1"/>
  <c r="AV8" i="1"/>
  <c r="AU8" i="1"/>
  <c r="W8" i="1"/>
  <c r="Z8" i="1"/>
  <c r="AP8" i="1"/>
  <c r="X8" i="1"/>
  <c r="AH8" i="1"/>
  <c r="AN8" i="1"/>
  <c r="AZ8" i="1"/>
  <c r="AY8" i="1"/>
  <c r="AR8" i="1"/>
  <c r="AQ8" i="1"/>
  <c r="AJ8" i="1"/>
  <c r="AI8" i="1"/>
  <c r="AB8" i="1"/>
  <c r="T8" i="1"/>
  <c r="Q8" i="1"/>
  <c r="L7" i="1"/>
  <c r="N8" i="1"/>
  <c r="BA8" i="1"/>
  <c r="AW8" i="1"/>
  <c r="AS8" i="1"/>
  <c r="AO8" i="1"/>
  <c r="AG8" i="1"/>
  <c r="AC8" i="1"/>
  <c r="U8" i="1"/>
  <c r="Q7" i="1"/>
  <c r="H7" i="1"/>
  <c r="I8" i="1"/>
  <c r="G7" i="1"/>
  <c r="P7" i="1"/>
  <c r="AK8" i="1"/>
  <c r="Y8" i="1"/>
  <c r="N7" i="1"/>
  <c r="I7" i="1"/>
  <c r="L8" i="1"/>
  <c r="M7" i="1"/>
  <c r="M8" i="1"/>
  <c r="J8" i="1" l="1"/>
  <c r="J7" i="1"/>
  <c r="BB8" i="1" l="1"/>
  <c r="R7" i="1" l="1"/>
  <c r="R8" i="1"/>
</calcChain>
</file>

<file path=xl/sharedStrings.xml><?xml version="1.0" encoding="utf-8"?>
<sst xmlns="http://schemas.openxmlformats.org/spreadsheetml/2006/main" count="167" uniqueCount="111">
  <si>
    <t>Lp.</t>
  </si>
  <si>
    <t>Nazwa przedmiotu</t>
  </si>
  <si>
    <t>Egzamin po semestrze</t>
  </si>
  <si>
    <t>Punkty ECTS</t>
  </si>
  <si>
    <t>Godzin zajęć</t>
  </si>
  <si>
    <t>Razem</t>
  </si>
  <si>
    <t>w tym:</t>
  </si>
  <si>
    <t>I rok</t>
  </si>
  <si>
    <t>II rok</t>
  </si>
  <si>
    <t>III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</si>
  <si>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</si>
  <si>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</si>
  <si>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</si>
  <si>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</si>
  <si>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</si>
  <si>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</si>
  <si>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</si>
  <si>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</si>
  <si>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V semestr</t>
  </si>
  <si>
    <t>VI semestr</t>
  </si>
  <si>
    <t>Audytoryjne</t>
  </si>
  <si>
    <t>Laboratoryjne</t>
  </si>
  <si>
    <t>Terenowe</t>
  </si>
  <si>
    <t>I</t>
  </si>
  <si>
    <t>Przedmioty kształcenia ogólnego</t>
  </si>
  <si>
    <t>II</t>
  </si>
  <si>
    <t>Przedmioty podstawowe</t>
  </si>
  <si>
    <t>III</t>
  </si>
  <si>
    <t>Przedmioty kierunkowe</t>
  </si>
  <si>
    <t>IV</t>
  </si>
  <si>
    <t>A</t>
  </si>
  <si>
    <t>Przedmioty specjalizacyjne:</t>
  </si>
  <si>
    <t>A1.</t>
  </si>
  <si>
    <t>A2</t>
  </si>
  <si>
    <t>C</t>
  </si>
  <si>
    <t>Ogółem (I+II+III+IV)</t>
  </si>
  <si>
    <t>Razem (I+II+III)</t>
  </si>
  <si>
    <t>Ścieżki specjalizacyjne</t>
  </si>
  <si>
    <t>B</t>
  </si>
  <si>
    <t>przedmioty specjalizacyjne ogółem</t>
  </si>
  <si>
    <t>Punkty ECTS po I semestrze</t>
  </si>
  <si>
    <t>Punkty ECTS po II semestrze</t>
  </si>
  <si>
    <t>Punkty ECTS po III semestrze</t>
  </si>
  <si>
    <t>Punkty ECTS po IV semestrze</t>
  </si>
  <si>
    <t>Punkty ECTS po V semestrze</t>
  </si>
  <si>
    <t>Punkty ECTS po VI semestrze</t>
  </si>
  <si>
    <t>Punkty ECTS ogółem</t>
  </si>
  <si>
    <t xml:space="preserve"> </t>
  </si>
  <si>
    <t xml:space="preserve">  </t>
  </si>
  <si>
    <t xml:space="preserve">Podstawy prawa </t>
  </si>
  <si>
    <t xml:space="preserve">Zarządzanie projektami międzynarodowymi </t>
  </si>
  <si>
    <t xml:space="preserve">Technologia informacyjna </t>
  </si>
  <si>
    <t xml:space="preserve">W-F </t>
  </si>
  <si>
    <t xml:space="preserve">Praktyczna nauka języka niemieckiego </t>
  </si>
  <si>
    <t>Język łaciński</t>
  </si>
  <si>
    <t xml:space="preserve">Wstęp do niemcoznawstwa </t>
  </si>
  <si>
    <t xml:space="preserve">Kraje niemieckie w Europie średniowiecznej </t>
  </si>
  <si>
    <t>Kraje niemieckie w Europie nowożytnej do 1870 roku</t>
  </si>
  <si>
    <t>Kraje niemieckie w latach 1870 - 1945 w kontekście europejskim</t>
  </si>
  <si>
    <t xml:space="preserve">Kraje niemieckie po 1945 roku w kontekście europejskim </t>
  </si>
  <si>
    <t>Sztuka niemiecka</t>
  </si>
  <si>
    <t xml:space="preserve">Kino niemieckie </t>
  </si>
  <si>
    <t>Pomorze Gdańskie w polsko-niemieckiej historii</t>
  </si>
  <si>
    <t xml:space="preserve">Historia obszaru dawnych Prus Wschodnich </t>
  </si>
  <si>
    <t xml:space="preserve">Pragmatyka komunikacji </t>
  </si>
  <si>
    <t xml:space="preserve">Lingwistyka tekstu </t>
  </si>
  <si>
    <t xml:space="preserve">Architektura i sztuka Pomorza Zachodniego, Gdańskiego, Warmii i Mazur </t>
  </si>
  <si>
    <t xml:space="preserve">Zarys dziejów turystyki </t>
  </si>
  <si>
    <t>Ekonomika małej przedsiębiorczości</t>
  </si>
  <si>
    <t xml:space="preserve">Marketing i badania marketingowe </t>
  </si>
  <si>
    <t xml:space="preserve">Obsługa ruchu turystycznego </t>
  </si>
  <si>
    <t xml:space="preserve">Funkcjonowanie przedsiębiorst na rynku niemieckim </t>
  </si>
  <si>
    <t xml:space="preserve">Techniki negocjacyjne </t>
  </si>
  <si>
    <t>Polityka regionalna UE</t>
  </si>
  <si>
    <t xml:space="preserve">Samorząd terytorialny w Polsce i krajach niemieckich </t>
  </si>
  <si>
    <t xml:space="preserve">Integracja europejska </t>
  </si>
  <si>
    <t xml:space="preserve">Historia integracji europejskiej </t>
  </si>
  <si>
    <t xml:space="preserve">Niemcy w Unii Europejskiej </t>
  </si>
  <si>
    <t xml:space="preserve">Prawo wspólnotowe </t>
  </si>
  <si>
    <t xml:space="preserve">Współczesny protokół dyplomatyczny </t>
  </si>
  <si>
    <t xml:space="preserve">Unia Europejska w stosunkach międzynarodowych </t>
  </si>
  <si>
    <t xml:space="preserve">Polityka krajów niemieckojęzycznych po 1945 roku </t>
  </si>
  <si>
    <t xml:space="preserve">Aspekty kultury i tożsamości europejskiej </t>
  </si>
  <si>
    <t xml:space="preserve">Współczesne systemy polityczne </t>
  </si>
  <si>
    <t xml:space="preserve">Społeczeństwo obywatelskie </t>
  </si>
  <si>
    <t>Praktyki (4 tygodnie)</t>
  </si>
  <si>
    <t xml:space="preserve">Psychologia /Socjologia* </t>
  </si>
  <si>
    <t xml:space="preserve"> Historia religii krajów niemieckojęzycznych</t>
  </si>
  <si>
    <t xml:space="preserve">Historia filozofii niemieckiej </t>
  </si>
  <si>
    <t>Wybrane zagadnienia z literatury Gdańska, Kaszub i Pomorza</t>
  </si>
  <si>
    <t>Wybrane zagadnienia z literatury obszaru dawnych Prus Wschodnich</t>
  </si>
  <si>
    <t xml:space="preserve">Krajoznwastwo historyczno-literackie Polski północnej </t>
  </si>
  <si>
    <t>Stosunki polsko-niemieckie</t>
  </si>
  <si>
    <t>E 1</t>
  </si>
  <si>
    <t>E 2</t>
  </si>
  <si>
    <t xml:space="preserve">E 2; E 4; E 6 </t>
  </si>
  <si>
    <t xml:space="preserve">E 2 </t>
  </si>
  <si>
    <t>E 3</t>
  </si>
  <si>
    <t>E 4</t>
  </si>
  <si>
    <t xml:space="preserve">E 2; E 3 </t>
  </si>
  <si>
    <t>E 5</t>
  </si>
  <si>
    <r>
      <rPr>
        <b/>
        <i/>
        <sz val="10"/>
        <rFont val="Arial"/>
        <family val="2"/>
        <charset val="238"/>
      </rPr>
      <t>Drugi język obcy*</t>
    </r>
    <r>
      <rPr>
        <b/>
        <sz val="10"/>
        <rFont val="Arial"/>
        <family val="2"/>
        <charset val="238"/>
      </rPr>
      <t xml:space="preserve"> </t>
    </r>
  </si>
  <si>
    <t>Niemcy w historii Europy Środkowo - Wschodniej/Stosunki amerykańsko-niemieckie po II wojnie światowej*</t>
  </si>
  <si>
    <t>Wybrane zagadnienia ze współczesnej literatury niemieckiej/Wybrane zagadnienia ze współczesnej kultury niemieckiej*</t>
  </si>
  <si>
    <t>Historia literatury niemieckiej (od Oświecenia do 1945 roku)</t>
  </si>
  <si>
    <t>Biznesowo-turystyczna</t>
  </si>
  <si>
    <t>Podstawy ekonomii/Zinstytucjonalizowane formy współpracy polsko-niemieckiej</t>
  </si>
  <si>
    <t>Studentów obowiązują ponadto zajęcia z BHP, ochrony własności intelektualnej i ergonomii oraz szkolenie biblioteczne</t>
  </si>
  <si>
    <t>* - przedmioty do wyboru zaznaczono kursywą. Student wybiera jeden przedmiot spośród dwóch zaproponowanych.</t>
  </si>
  <si>
    <t>Wykłady stanowią 50% ogółu liczby godzin.</t>
  </si>
  <si>
    <t>Seminarium licencjackie*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</si>
</sst>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/>
    <xf numFmtId="0" fontId="3" fillId="6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5" xfId="0" applyBorder="1"/>
    <xf numFmtId="0" fontId="6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7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8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6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2" xfId="0" applyFill="1" applyBorder="1" applyAlignment="1">
      <alignment horizontal="center" textRotation="90"/>
    </xf>
    <xf numFmtId="0" fontId="0" fillId="2" borderId="19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5" borderId="2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10" xfId="0" applyFont="1" applyFill="1" applyBorder="1" applyAlignment="1">
      <alignment horizontal="center" textRotation="90"/>
    </xf>
    <xf numFmtId="0" fontId="0" fillId="3" borderId="2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" fillId="2" borderId="6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11" xfId="0" applyFont="1" applyFill="1" applyBorder="1" applyAlignment="1">
      <alignment horizontal="center" textRotation="90"/>
    </xf>
    <xf numFmtId="0" fontId="3" fillId="5" borderId="6" xfId="0" applyFont="1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90525F-A6C4-49AA-BEA9-C5E792FEBD8B}" diskRevisions="1" revisionId="1" version="2">
  <header guid="{E790525F-A6C4-49AA-BEA9-C5E792FEBD8B}" dateTime="2013-09-29T20:39:26" maxSheetId="3" userName="arnold" r:id="rId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4241607_3933_45BF_BBAE_DF682BBB001A_.wvu.PrintArea" hidden="1" oldHidden="1">
    <formula>'studia pierwszego stopnia'!$A$1:$BB$68</formula>
  </rdn>
  <rcv guid="{24241607-3933-45BF-BBAE-DF682BBB001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abSelected="1" view="pageBreakPreview" topLeftCell="A10" zoomScaleNormal="90" zoomScaleSheetLayoutView="100" zoomScalePageLayoutView="91" workbookViewId="0">
      <selection activeCell="X12" sqref="X12"/>
    </sheetView>
  </sheetViews>
  <sheetFormatPr defaultColWidth="9.140625" defaultRowHeight="12.75" x14ac:dyDescent="0.2"/>
  <cols>
    <col min="1" max="1" width="4" style="28" bestFit="1" customWidth="1"/>
    <col min="2" max="2" width="34.140625" style="29" customWidth="1"/>
    <col min="3" max="3" width="5.5703125" style="80" customWidth="1"/>
    <col min="4" max="9" width="3.28515625" customWidth="1"/>
    <col min="10" max="10" width="4.7109375" customWidth="1"/>
    <col min="11" max="11" width="5.28515625" customWidth="1"/>
    <col min="12" max="12" width="6.28515625" style="29" customWidth="1"/>
    <col min="13" max="13" width="6" customWidth="1"/>
    <col min="14" max="14" width="4" bestFit="1" customWidth="1"/>
    <col min="15" max="15" width="4.42578125" customWidth="1"/>
    <col min="16" max="16" width="4.85546875" bestFit="1" customWidth="1"/>
    <col min="17" max="17" width="3.85546875" bestFit="1" customWidth="1"/>
    <col min="18" max="18" width="7.140625" bestFit="1" customWidth="1"/>
    <col min="19" max="19" width="4.28515625" customWidth="1"/>
    <col min="20" max="20" width="3.28515625" customWidth="1"/>
    <col min="21" max="22" width="6.5703125" customWidth="1"/>
    <col min="23" max="24" width="3.28515625" customWidth="1"/>
    <col min="25" max="25" width="4.5703125" customWidth="1"/>
    <col min="26" max="26" width="3.28515625" customWidth="1"/>
    <col min="27" max="27" width="5.28515625" customWidth="1"/>
    <col min="28" max="28" width="4.85546875" customWidth="1"/>
    <col min="29" max="30" width="3.28515625" customWidth="1"/>
    <col min="31" max="31" width="4.28515625" customWidth="1"/>
    <col min="32" max="32" width="6.5703125" customWidth="1"/>
    <col min="33" max="33" width="5" customWidth="1"/>
    <col min="34" max="34" width="5.28515625" customWidth="1"/>
    <col min="35" max="36" width="3.28515625" customWidth="1"/>
    <col min="37" max="37" width="4.85546875" customWidth="1"/>
    <col min="38" max="38" width="3.28515625" customWidth="1"/>
    <col min="39" max="40" width="4.7109375" customWidth="1"/>
    <col min="41" max="41" width="4" customWidth="1"/>
    <col min="42" max="42" width="3.140625" customWidth="1"/>
    <col min="43" max="43" width="5" customWidth="1"/>
    <col min="44" max="44" width="3.5703125" customWidth="1"/>
    <col min="45" max="45" width="5.28515625" customWidth="1"/>
    <col min="46" max="46" width="3.5703125" customWidth="1"/>
    <col min="47" max="48" width="3.140625" customWidth="1"/>
    <col min="49" max="49" width="5" customWidth="1"/>
    <col min="50" max="50" width="5.5703125" customWidth="1"/>
    <col min="51" max="51" width="7" customWidth="1"/>
    <col min="52" max="52" width="6.28515625" customWidth="1"/>
    <col min="53" max="53" width="4.85546875" customWidth="1"/>
    <col min="54" max="54" width="4.7109375" customWidth="1"/>
  </cols>
  <sheetData>
    <row r="1" spans="1:54" ht="13.5" customHeight="1" thickBot="1" x14ac:dyDescent="0.25">
      <c r="A1" s="100" t="s">
        <v>0</v>
      </c>
      <c r="B1" s="146" t="s">
        <v>1</v>
      </c>
      <c r="C1" s="131" t="s">
        <v>2</v>
      </c>
      <c r="D1" s="103" t="s">
        <v>40</v>
      </c>
      <c r="E1" s="103" t="s">
        <v>41</v>
      </c>
      <c r="F1" s="103" t="s">
        <v>42</v>
      </c>
      <c r="G1" s="103" t="s">
        <v>43</v>
      </c>
      <c r="H1" s="103" t="s">
        <v>44</v>
      </c>
      <c r="I1" s="103" t="s">
        <v>45</v>
      </c>
      <c r="J1" s="136" t="s">
        <v>46</v>
      </c>
      <c r="K1" s="136" t="s">
        <v>3</v>
      </c>
      <c r="L1" s="156" t="s">
        <v>4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8"/>
    </row>
    <row r="2" spans="1:54" ht="13.5" customHeight="1" x14ac:dyDescent="0.2">
      <c r="A2" s="101"/>
      <c r="B2" s="147"/>
      <c r="C2" s="132"/>
      <c r="D2" s="104"/>
      <c r="E2" s="104"/>
      <c r="F2" s="104"/>
      <c r="G2" s="104"/>
      <c r="H2" s="104"/>
      <c r="I2" s="104"/>
      <c r="J2" s="137"/>
      <c r="K2" s="137"/>
      <c r="L2" s="154" t="s">
        <v>5</v>
      </c>
      <c r="M2" s="152" t="s">
        <v>6</v>
      </c>
      <c r="N2" s="152"/>
      <c r="O2" s="152"/>
      <c r="P2" s="152"/>
      <c r="Q2" s="152"/>
      <c r="R2" s="153"/>
      <c r="S2" s="121" t="s">
        <v>7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3"/>
      <c r="AE2" s="114" t="s">
        <v>8</v>
      </c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6"/>
      <c r="AQ2" s="107" t="s">
        <v>9</v>
      </c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8"/>
    </row>
    <row r="3" spans="1:54" ht="12.75" customHeight="1" x14ac:dyDescent="0.2">
      <c r="A3" s="102"/>
      <c r="B3" s="148"/>
      <c r="C3" s="133"/>
      <c r="D3" s="105"/>
      <c r="E3" s="105"/>
      <c r="F3" s="105"/>
      <c r="G3" s="105"/>
      <c r="H3" s="105"/>
      <c r="I3" s="105"/>
      <c r="J3" s="138"/>
      <c r="K3" s="138"/>
      <c r="L3" s="155"/>
      <c r="M3" s="151" t="s">
        <v>10</v>
      </c>
      <c r="N3" s="151" t="s">
        <v>11</v>
      </c>
      <c r="O3" s="151" t="s">
        <v>12</v>
      </c>
      <c r="P3" s="149" t="s">
        <v>13</v>
      </c>
      <c r="Q3" s="149"/>
      <c r="R3" s="150"/>
      <c r="S3" s="142" t="s">
        <v>14</v>
      </c>
      <c r="T3" s="140"/>
      <c r="U3" s="140"/>
      <c r="V3" s="140"/>
      <c r="W3" s="140"/>
      <c r="X3" s="143"/>
      <c r="Y3" s="139" t="s">
        <v>15</v>
      </c>
      <c r="Z3" s="140"/>
      <c r="AA3" s="140"/>
      <c r="AB3" s="140"/>
      <c r="AC3" s="140"/>
      <c r="AD3" s="141"/>
      <c r="AE3" s="96" t="s">
        <v>16</v>
      </c>
      <c r="AF3" s="97"/>
      <c r="AG3" s="97"/>
      <c r="AH3" s="97"/>
      <c r="AI3" s="97"/>
      <c r="AJ3" s="98"/>
      <c r="AK3" s="117" t="s">
        <v>17</v>
      </c>
      <c r="AL3" s="97"/>
      <c r="AM3" s="97"/>
      <c r="AN3" s="97"/>
      <c r="AO3" s="97"/>
      <c r="AP3" s="118"/>
      <c r="AQ3" s="107" t="s">
        <v>18</v>
      </c>
      <c r="AR3" s="107"/>
      <c r="AS3" s="107"/>
      <c r="AT3" s="107"/>
      <c r="AU3" s="107"/>
      <c r="AV3" s="107"/>
      <c r="AW3" s="106" t="s">
        <v>19</v>
      </c>
      <c r="AX3" s="106"/>
      <c r="AY3" s="106"/>
      <c r="AZ3" s="106"/>
      <c r="BA3" s="106"/>
      <c r="BB3" s="106"/>
    </row>
    <row r="4" spans="1:54" ht="12.75" customHeight="1" x14ac:dyDescent="0.2">
      <c r="A4" s="102"/>
      <c r="B4" s="148"/>
      <c r="C4" s="133"/>
      <c r="D4" s="105"/>
      <c r="E4" s="105"/>
      <c r="F4" s="105"/>
      <c r="G4" s="105"/>
      <c r="H4" s="105"/>
      <c r="I4" s="105"/>
      <c r="J4" s="138"/>
      <c r="K4" s="138"/>
      <c r="L4" s="155"/>
      <c r="M4" s="151"/>
      <c r="N4" s="151"/>
      <c r="O4" s="151"/>
      <c r="P4" s="151" t="s">
        <v>20</v>
      </c>
      <c r="Q4" s="151" t="s">
        <v>21</v>
      </c>
      <c r="R4" s="109" t="s">
        <v>22</v>
      </c>
      <c r="S4" s="119" t="s">
        <v>10</v>
      </c>
      <c r="T4" s="120" t="s">
        <v>11</v>
      </c>
      <c r="U4" s="120" t="s">
        <v>12</v>
      </c>
      <c r="V4" s="134" t="s">
        <v>13</v>
      </c>
      <c r="W4" s="134"/>
      <c r="X4" s="134"/>
      <c r="Y4" s="144" t="s">
        <v>10</v>
      </c>
      <c r="Z4" s="120" t="s">
        <v>11</v>
      </c>
      <c r="AA4" s="120" t="s">
        <v>12</v>
      </c>
      <c r="AB4" s="134" t="s">
        <v>13</v>
      </c>
      <c r="AC4" s="134"/>
      <c r="AD4" s="135"/>
      <c r="AE4" s="99" t="s">
        <v>10</v>
      </c>
      <c r="AF4" s="110" t="s">
        <v>11</v>
      </c>
      <c r="AG4" s="110" t="s">
        <v>12</v>
      </c>
      <c r="AH4" s="111" t="s">
        <v>13</v>
      </c>
      <c r="AI4" s="111"/>
      <c r="AJ4" s="111"/>
      <c r="AK4" s="110" t="s">
        <v>10</v>
      </c>
      <c r="AL4" s="110" t="s">
        <v>11</v>
      </c>
      <c r="AM4" s="110" t="s">
        <v>12</v>
      </c>
      <c r="AN4" s="111" t="s">
        <v>13</v>
      </c>
      <c r="AO4" s="111"/>
      <c r="AP4" s="112"/>
      <c r="AQ4" s="113" t="s">
        <v>10</v>
      </c>
      <c r="AR4" s="145" t="s">
        <v>11</v>
      </c>
      <c r="AS4" s="145" t="s">
        <v>12</v>
      </c>
      <c r="AT4" s="106" t="s">
        <v>13</v>
      </c>
      <c r="AU4" s="106"/>
      <c r="AV4" s="106"/>
      <c r="AW4" s="145" t="s">
        <v>10</v>
      </c>
      <c r="AX4" s="145" t="s">
        <v>11</v>
      </c>
      <c r="AY4" s="145" t="s">
        <v>12</v>
      </c>
      <c r="AZ4" s="106" t="s">
        <v>13</v>
      </c>
      <c r="BA4" s="106"/>
      <c r="BB4" s="106"/>
    </row>
    <row r="5" spans="1:54" ht="93" customHeight="1" x14ac:dyDescent="0.2">
      <c r="A5" s="102"/>
      <c r="B5" s="148"/>
      <c r="C5" s="133"/>
      <c r="D5" s="105"/>
      <c r="E5" s="105"/>
      <c r="F5" s="105"/>
      <c r="G5" s="105"/>
      <c r="H5" s="105"/>
      <c r="I5" s="105"/>
      <c r="J5" s="138"/>
      <c r="K5" s="138"/>
      <c r="L5" s="155"/>
      <c r="M5" s="151"/>
      <c r="N5" s="151"/>
      <c r="O5" s="151"/>
      <c r="P5" s="151"/>
      <c r="Q5" s="151"/>
      <c r="R5" s="109"/>
      <c r="S5" s="119"/>
      <c r="T5" s="120"/>
      <c r="U5" s="120"/>
      <c r="V5" s="1" t="s">
        <v>20</v>
      </c>
      <c r="W5" s="1" t="s">
        <v>21</v>
      </c>
      <c r="X5" s="1" t="s">
        <v>22</v>
      </c>
      <c r="Y5" s="144"/>
      <c r="Z5" s="120"/>
      <c r="AA5" s="120"/>
      <c r="AB5" s="1" t="s">
        <v>20</v>
      </c>
      <c r="AC5" s="1" t="s">
        <v>21</v>
      </c>
      <c r="AD5" s="4" t="s">
        <v>22</v>
      </c>
      <c r="AE5" s="99"/>
      <c r="AF5" s="110"/>
      <c r="AG5" s="110"/>
      <c r="AH5" s="2" t="s">
        <v>20</v>
      </c>
      <c r="AI5" s="2" t="s">
        <v>21</v>
      </c>
      <c r="AJ5" s="2" t="s">
        <v>22</v>
      </c>
      <c r="AK5" s="110"/>
      <c r="AL5" s="110"/>
      <c r="AM5" s="110"/>
      <c r="AN5" s="2" t="s">
        <v>20</v>
      </c>
      <c r="AO5" s="2" t="s">
        <v>21</v>
      </c>
      <c r="AP5" s="5" t="s">
        <v>22</v>
      </c>
      <c r="AQ5" s="113"/>
      <c r="AR5" s="145"/>
      <c r="AS5" s="145"/>
      <c r="AT5" s="3" t="s">
        <v>20</v>
      </c>
      <c r="AU5" s="3" t="s">
        <v>21</v>
      </c>
      <c r="AV5" s="3" t="s">
        <v>22</v>
      </c>
      <c r="AW5" s="145"/>
      <c r="AX5" s="145"/>
      <c r="AY5" s="145"/>
      <c r="AZ5" s="3" t="s">
        <v>20</v>
      </c>
      <c r="BA5" s="3" t="s">
        <v>21</v>
      </c>
      <c r="BB5" s="3" t="s">
        <v>22</v>
      </c>
    </row>
    <row r="6" spans="1:54" s="15" customFormat="1" ht="13.5" customHeight="1" x14ac:dyDescent="0.2">
      <c r="A6" s="6">
        <v>1</v>
      </c>
      <c r="B6" s="41">
        <v>2</v>
      </c>
      <c r="C6" s="7">
        <v>3</v>
      </c>
      <c r="D6" s="39"/>
      <c r="E6" s="39"/>
      <c r="F6" s="39"/>
      <c r="G6" s="39"/>
      <c r="H6" s="39"/>
      <c r="I6" s="39"/>
      <c r="J6" s="39"/>
      <c r="K6" s="8">
        <v>4</v>
      </c>
      <c r="L6" s="9">
        <v>5</v>
      </c>
      <c r="M6" s="10">
        <v>6</v>
      </c>
      <c r="N6" s="11">
        <v>7</v>
      </c>
      <c r="O6" s="10">
        <v>8</v>
      </c>
      <c r="P6" s="10">
        <v>9</v>
      </c>
      <c r="Q6" s="11">
        <v>10</v>
      </c>
      <c r="R6" s="12">
        <v>11</v>
      </c>
      <c r="S6" s="6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7">
        <v>21</v>
      </c>
      <c r="AC6" s="7">
        <v>22</v>
      </c>
      <c r="AD6" s="13">
        <v>23</v>
      </c>
      <c r="AE6" s="6">
        <v>24</v>
      </c>
      <c r="AF6" s="7">
        <v>25</v>
      </c>
      <c r="AG6" s="7">
        <v>26</v>
      </c>
      <c r="AH6" s="7">
        <v>27</v>
      </c>
      <c r="AI6" s="7">
        <v>28</v>
      </c>
      <c r="AJ6" s="7">
        <v>29</v>
      </c>
      <c r="AK6" s="7">
        <v>30</v>
      </c>
      <c r="AL6" s="7">
        <v>31</v>
      </c>
      <c r="AM6" s="7">
        <v>32</v>
      </c>
      <c r="AN6" s="7">
        <v>33</v>
      </c>
      <c r="AO6" s="7">
        <v>34</v>
      </c>
      <c r="AP6" s="13">
        <v>35</v>
      </c>
      <c r="AQ6" s="14">
        <v>36</v>
      </c>
      <c r="AR6" s="7">
        <v>37</v>
      </c>
      <c r="AS6" s="7">
        <v>38</v>
      </c>
      <c r="AT6" s="7">
        <v>39</v>
      </c>
      <c r="AU6" s="7">
        <v>40</v>
      </c>
      <c r="AV6" s="7">
        <v>41</v>
      </c>
      <c r="AW6" s="7">
        <v>42</v>
      </c>
      <c r="AX6" s="7">
        <v>43</v>
      </c>
      <c r="AY6" s="7">
        <v>44</v>
      </c>
      <c r="AZ6" s="7">
        <v>45</v>
      </c>
      <c r="BA6" s="7">
        <v>46</v>
      </c>
      <c r="BB6" s="7">
        <v>47</v>
      </c>
    </row>
    <row r="7" spans="1:54" s="20" customFormat="1" ht="16.5" customHeight="1" x14ac:dyDescent="0.2">
      <c r="A7" s="16"/>
      <c r="B7" s="42" t="s">
        <v>35</v>
      </c>
      <c r="C7" s="17"/>
      <c r="D7" s="18">
        <f t="shared" ref="D7:I7" si="0">SUM(D9,D17,D22,D40)</f>
        <v>30</v>
      </c>
      <c r="E7" s="18">
        <f t="shared" si="0"/>
        <v>30</v>
      </c>
      <c r="F7" s="18">
        <f t="shared" si="0"/>
        <v>30</v>
      </c>
      <c r="G7" s="18">
        <f t="shared" si="0"/>
        <v>30</v>
      </c>
      <c r="H7" s="18">
        <f t="shared" si="0"/>
        <v>30</v>
      </c>
      <c r="I7" s="18">
        <f t="shared" si="0"/>
        <v>30</v>
      </c>
      <c r="J7" s="18">
        <f t="shared" ref="J7:J43" si="1">SUM(D7:I7)</f>
        <v>180</v>
      </c>
      <c r="K7" s="18">
        <f t="shared" ref="K7:BB7" si="2">SUM(K9,K17,K22,K40)</f>
        <v>180</v>
      </c>
      <c r="L7" s="19">
        <f t="shared" si="2"/>
        <v>2000</v>
      </c>
      <c r="M7" s="19">
        <f t="shared" si="2"/>
        <v>1000</v>
      </c>
      <c r="N7" s="19">
        <f t="shared" si="2"/>
        <v>60</v>
      </c>
      <c r="O7" s="19">
        <f t="shared" si="2"/>
        <v>70</v>
      </c>
      <c r="P7" s="19">
        <f t="shared" si="2"/>
        <v>840</v>
      </c>
      <c r="Q7" s="19">
        <f t="shared" si="2"/>
        <v>30</v>
      </c>
      <c r="R7" s="19">
        <f t="shared" si="2"/>
        <v>0</v>
      </c>
      <c r="S7" s="19">
        <f t="shared" si="2"/>
        <v>90</v>
      </c>
      <c r="T7" s="33">
        <f t="shared" si="2"/>
        <v>0</v>
      </c>
      <c r="U7" s="33">
        <f t="shared" si="2"/>
        <v>15</v>
      </c>
      <c r="V7" s="33">
        <f t="shared" si="2"/>
        <v>210</v>
      </c>
      <c r="W7" s="33">
        <f t="shared" si="2"/>
        <v>30</v>
      </c>
      <c r="X7" s="33">
        <f t="shared" si="2"/>
        <v>0</v>
      </c>
      <c r="Y7" s="33">
        <f t="shared" si="2"/>
        <v>195</v>
      </c>
      <c r="Z7" s="33">
        <f t="shared" si="2"/>
        <v>0</v>
      </c>
      <c r="AA7" s="33">
        <f t="shared" si="2"/>
        <v>15</v>
      </c>
      <c r="AB7" s="33">
        <f t="shared" si="2"/>
        <v>180</v>
      </c>
      <c r="AC7" s="33">
        <f t="shared" si="2"/>
        <v>0</v>
      </c>
      <c r="AD7" s="34">
        <f t="shared" si="2"/>
        <v>0</v>
      </c>
      <c r="AE7" s="19">
        <f t="shared" si="2"/>
        <v>260</v>
      </c>
      <c r="AF7" s="33">
        <f t="shared" si="2"/>
        <v>0</v>
      </c>
      <c r="AG7" s="33">
        <f t="shared" si="2"/>
        <v>0</v>
      </c>
      <c r="AH7" s="33">
        <f t="shared" si="2"/>
        <v>180</v>
      </c>
      <c r="AI7" s="33">
        <f t="shared" si="2"/>
        <v>0</v>
      </c>
      <c r="AJ7" s="33">
        <f t="shared" si="2"/>
        <v>0</v>
      </c>
      <c r="AK7" s="33">
        <f t="shared" si="2"/>
        <v>225</v>
      </c>
      <c r="AL7" s="33">
        <f t="shared" si="2"/>
        <v>0</v>
      </c>
      <c r="AM7" s="33">
        <f t="shared" si="2"/>
        <v>30</v>
      </c>
      <c r="AN7" s="33">
        <f t="shared" si="2"/>
        <v>150</v>
      </c>
      <c r="AO7" s="33">
        <f t="shared" si="2"/>
        <v>0</v>
      </c>
      <c r="AP7" s="34">
        <f t="shared" si="2"/>
        <v>0</v>
      </c>
      <c r="AQ7" s="35">
        <f t="shared" si="2"/>
        <v>180</v>
      </c>
      <c r="AR7" s="33">
        <f t="shared" si="2"/>
        <v>30</v>
      </c>
      <c r="AS7" s="33">
        <f t="shared" si="2"/>
        <v>0</v>
      </c>
      <c r="AT7" s="33">
        <f t="shared" si="2"/>
        <v>60</v>
      </c>
      <c r="AU7" s="33">
        <f t="shared" si="2"/>
        <v>0</v>
      </c>
      <c r="AV7" s="36">
        <f t="shared" si="2"/>
        <v>0</v>
      </c>
      <c r="AW7" s="36">
        <f t="shared" si="2"/>
        <v>20</v>
      </c>
      <c r="AX7" s="36">
        <f t="shared" si="2"/>
        <v>30</v>
      </c>
      <c r="AY7" s="36">
        <f t="shared" si="2"/>
        <v>40</v>
      </c>
      <c r="AZ7" s="36">
        <f t="shared" si="2"/>
        <v>60</v>
      </c>
      <c r="BA7" s="36">
        <f t="shared" si="2"/>
        <v>0</v>
      </c>
      <c r="BB7" s="33">
        <f t="shared" si="2"/>
        <v>0</v>
      </c>
    </row>
    <row r="8" spans="1:54" s="20" customFormat="1" ht="20.25" customHeight="1" x14ac:dyDescent="0.2">
      <c r="A8" s="16"/>
      <c r="B8" s="43" t="s">
        <v>36</v>
      </c>
      <c r="C8" s="21"/>
      <c r="D8" s="22">
        <f t="shared" ref="D8:I8" si="3">SUM(D9,D17,D22)</f>
        <v>30</v>
      </c>
      <c r="E8" s="22">
        <f t="shared" si="3"/>
        <v>30</v>
      </c>
      <c r="F8" s="22">
        <f t="shared" si="3"/>
        <v>30</v>
      </c>
      <c r="G8" s="22">
        <f t="shared" si="3"/>
        <v>20</v>
      </c>
      <c r="H8" s="22">
        <f t="shared" si="3"/>
        <v>14</v>
      </c>
      <c r="I8" s="22">
        <f t="shared" si="3"/>
        <v>12</v>
      </c>
      <c r="J8" s="22">
        <f t="shared" si="1"/>
        <v>136</v>
      </c>
      <c r="K8" s="22">
        <f t="shared" ref="K8:BB8" si="4">SUM(K9,K17,K22)</f>
        <v>136</v>
      </c>
      <c r="L8" s="23">
        <f t="shared" si="4"/>
        <v>1670</v>
      </c>
      <c r="M8" s="23">
        <f t="shared" si="4"/>
        <v>730</v>
      </c>
      <c r="N8" s="23">
        <f t="shared" si="4"/>
        <v>0</v>
      </c>
      <c r="O8" s="23">
        <f t="shared" si="4"/>
        <v>70</v>
      </c>
      <c r="P8" s="23">
        <f t="shared" si="4"/>
        <v>840</v>
      </c>
      <c r="Q8" s="23">
        <f t="shared" si="4"/>
        <v>30</v>
      </c>
      <c r="R8" s="23">
        <f t="shared" si="4"/>
        <v>0</v>
      </c>
      <c r="S8" s="23">
        <f t="shared" si="4"/>
        <v>90</v>
      </c>
      <c r="T8" s="23">
        <f t="shared" si="4"/>
        <v>0</v>
      </c>
      <c r="U8" s="23">
        <f t="shared" si="4"/>
        <v>15</v>
      </c>
      <c r="V8" s="23">
        <f t="shared" si="4"/>
        <v>210</v>
      </c>
      <c r="W8" s="23">
        <f t="shared" si="4"/>
        <v>30</v>
      </c>
      <c r="X8" s="23">
        <f t="shared" si="4"/>
        <v>0</v>
      </c>
      <c r="Y8" s="23">
        <f t="shared" si="4"/>
        <v>195</v>
      </c>
      <c r="Z8" s="23">
        <f t="shared" si="4"/>
        <v>0</v>
      </c>
      <c r="AA8" s="23">
        <f t="shared" si="4"/>
        <v>15</v>
      </c>
      <c r="AB8" s="23">
        <f t="shared" si="4"/>
        <v>180</v>
      </c>
      <c r="AC8" s="23">
        <f t="shared" si="4"/>
        <v>0</v>
      </c>
      <c r="AD8" s="23">
        <f t="shared" si="4"/>
        <v>0</v>
      </c>
      <c r="AE8" s="23">
        <f t="shared" si="4"/>
        <v>260</v>
      </c>
      <c r="AF8" s="23">
        <f t="shared" si="4"/>
        <v>0</v>
      </c>
      <c r="AG8" s="23">
        <f t="shared" si="4"/>
        <v>0</v>
      </c>
      <c r="AH8" s="23">
        <f t="shared" si="4"/>
        <v>180</v>
      </c>
      <c r="AI8" s="23">
        <f t="shared" si="4"/>
        <v>0</v>
      </c>
      <c r="AJ8" s="23">
        <f t="shared" si="4"/>
        <v>0</v>
      </c>
      <c r="AK8" s="23">
        <f t="shared" si="4"/>
        <v>105</v>
      </c>
      <c r="AL8" s="23">
        <f t="shared" si="4"/>
        <v>0</v>
      </c>
      <c r="AM8" s="23">
        <f t="shared" si="4"/>
        <v>30</v>
      </c>
      <c r="AN8" s="23">
        <f t="shared" si="4"/>
        <v>150</v>
      </c>
      <c r="AO8" s="23">
        <f t="shared" si="4"/>
        <v>0</v>
      </c>
      <c r="AP8" s="23">
        <f t="shared" si="4"/>
        <v>0</v>
      </c>
      <c r="AQ8" s="23">
        <f t="shared" si="4"/>
        <v>60</v>
      </c>
      <c r="AR8" s="23">
        <f t="shared" si="4"/>
        <v>0</v>
      </c>
      <c r="AS8" s="23">
        <f t="shared" si="4"/>
        <v>0</v>
      </c>
      <c r="AT8" s="23">
        <f t="shared" si="4"/>
        <v>60</v>
      </c>
      <c r="AU8" s="23">
        <f t="shared" si="4"/>
        <v>0</v>
      </c>
      <c r="AV8" s="23">
        <f t="shared" si="4"/>
        <v>0</v>
      </c>
      <c r="AW8" s="23">
        <f t="shared" si="4"/>
        <v>20</v>
      </c>
      <c r="AX8" s="23">
        <f t="shared" si="4"/>
        <v>0</v>
      </c>
      <c r="AY8" s="23">
        <f t="shared" si="4"/>
        <v>10</v>
      </c>
      <c r="AZ8" s="23">
        <f t="shared" si="4"/>
        <v>60</v>
      </c>
      <c r="BA8" s="23">
        <f t="shared" si="4"/>
        <v>0</v>
      </c>
      <c r="BB8" s="23">
        <f t="shared" si="4"/>
        <v>0</v>
      </c>
    </row>
    <row r="9" spans="1:54" ht="15.75" customHeight="1" x14ac:dyDescent="0.2">
      <c r="A9" s="24" t="s">
        <v>23</v>
      </c>
      <c r="B9" s="51" t="s">
        <v>24</v>
      </c>
      <c r="C9" s="83"/>
      <c r="D9" s="53">
        <f t="shared" ref="D9:I9" si="5">SUM(D10,D11,D12,D13,D14,D15,D16)</f>
        <v>5</v>
      </c>
      <c r="E9" s="53">
        <f t="shared" si="5"/>
        <v>3</v>
      </c>
      <c r="F9" s="53">
        <f t="shared" si="5"/>
        <v>4</v>
      </c>
      <c r="G9" s="53">
        <f t="shared" si="5"/>
        <v>2</v>
      </c>
      <c r="H9" s="53">
        <f t="shared" si="5"/>
        <v>0</v>
      </c>
      <c r="I9" s="53">
        <f t="shared" si="5"/>
        <v>0</v>
      </c>
      <c r="J9" s="53">
        <f t="shared" si="1"/>
        <v>14</v>
      </c>
      <c r="K9" s="53">
        <f>SUM(K10,K11,K12,K13,K14,K15,K16)</f>
        <v>14</v>
      </c>
      <c r="L9" s="53">
        <f>SUM(L10,L11,L12,L13,L14,L15,L16)</f>
        <v>225</v>
      </c>
      <c r="M9" s="53">
        <f t="shared" ref="M9:R9" si="6">SUM(M10:M16)</f>
        <v>135</v>
      </c>
      <c r="N9" s="53">
        <f t="shared" si="6"/>
        <v>0</v>
      </c>
      <c r="O9" s="53">
        <f t="shared" si="6"/>
        <v>0</v>
      </c>
      <c r="P9" s="53">
        <f t="shared" si="6"/>
        <v>60</v>
      </c>
      <c r="Q9" s="53">
        <f t="shared" si="6"/>
        <v>30</v>
      </c>
      <c r="R9" s="53">
        <f t="shared" si="6"/>
        <v>0</v>
      </c>
      <c r="S9" s="53">
        <f t="shared" ref="S9:BB9" si="7">SUM(S10,S11,S12,S13,S14,S15,S16)</f>
        <v>30</v>
      </c>
      <c r="T9" s="53">
        <f t="shared" si="7"/>
        <v>0</v>
      </c>
      <c r="U9" s="53">
        <f t="shared" si="7"/>
        <v>0</v>
      </c>
      <c r="V9" s="53">
        <f t="shared" si="7"/>
        <v>0</v>
      </c>
      <c r="W9" s="53">
        <f t="shared" si="7"/>
        <v>30</v>
      </c>
      <c r="X9" s="53">
        <f t="shared" si="7"/>
        <v>0</v>
      </c>
      <c r="Y9" s="53">
        <f t="shared" si="7"/>
        <v>30</v>
      </c>
      <c r="Z9" s="53">
        <f t="shared" si="7"/>
        <v>0</v>
      </c>
      <c r="AA9" s="53">
        <f t="shared" si="7"/>
        <v>0</v>
      </c>
      <c r="AB9" s="53">
        <f t="shared" si="7"/>
        <v>0</v>
      </c>
      <c r="AC9" s="53">
        <f t="shared" si="7"/>
        <v>0</v>
      </c>
      <c r="AD9" s="53">
        <f t="shared" si="7"/>
        <v>0</v>
      </c>
      <c r="AE9" s="53">
        <f t="shared" si="7"/>
        <v>60</v>
      </c>
      <c r="AF9" s="53">
        <f t="shared" si="7"/>
        <v>0</v>
      </c>
      <c r="AG9" s="53">
        <f t="shared" si="7"/>
        <v>0</v>
      </c>
      <c r="AH9" s="53">
        <f t="shared" si="7"/>
        <v>30</v>
      </c>
      <c r="AI9" s="53">
        <f t="shared" si="7"/>
        <v>0</v>
      </c>
      <c r="AJ9" s="53">
        <f t="shared" si="7"/>
        <v>0</v>
      </c>
      <c r="AK9" s="53">
        <f t="shared" si="7"/>
        <v>15</v>
      </c>
      <c r="AL9" s="53">
        <f t="shared" si="7"/>
        <v>0</v>
      </c>
      <c r="AM9" s="53">
        <f t="shared" si="7"/>
        <v>0</v>
      </c>
      <c r="AN9" s="53">
        <f t="shared" si="7"/>
        <v>30</v>
      </c>
      <c r="AO9" s="53">
        <f t="shared" si="7"/>
        <v>0</v>
      </c>
      <c r="AP9" s="53">
        <f t="shared" si="7"/>
        <v>0</v>
      </c>
      <c r="AQ9" s="53">
        <f t="shared" si="7"/>
        <v>0</v>
      </c>
      <c r="AR9" s="53">
        <f t="shared" si="7"/>
        <v>0</v>
      </c>
      <c r="AS9" s="53">
        <f t="shared" si="7"/>
        <v>0</v>
      </c>
      <c r="AT9" s="53">
        <f t="shared" si="7"/>
        <v>0</v>
      </c>
      <c r="AU9" s="53">
        <f t="shared" si="7"/>
        <v>0</v>
      </c>
      <c r="AV9" s="53">
        <f t="shared" si="7"/>
        <v>0</v>
      </c>
      <c r="AW9" s="53">
        <f t="shared" si="7"/>
        <v>0</v>
      </c>
      <c r="AX9" s="53">
        <f t="shared" si="7"/>
        <v>0</v>
      </c>
      <c r="AY9" s="53">
        <f t="shared" si="7"/>
        <v>0</v>
      </c>
      <c r="AZ9" s="53">
        <f t="shared" si="7"/>
        <v>0</v>
      </c>
      <c r="BA9" s="53">
        <f t="shared" si="7"/>
        <v>0</v>
      </c>
      <c r="BB9" s="53">
        <f t="shared" si="7"/>
        <v>0</v>
      </c>
    </row>
    <row r="10" spans="1:54" ht="14.25" customHeight="1" x14ac:dyDescent="0.2">
      <c r="A10" s="25">
        <v>1</v>
      </c>
      <c r="B10" s="47" t="s">
        <v>86</v>
      </c>
      <c r="C10" s="67" t="s">
        <v>93</v>
      </c>
      <c r="D10" s="53">
        <v>3</v>
      </c>
      <c r="E10" s="53"/>
      <c r="F10" s="53"/>
      <c r="G10" s="53"/>
      <c r="H10" s="53"/>
      <c r="I10" s="53"/>
      <c r="J10" s="53">
        <f t="shared" si="1"/>
        <v>3</v>
      </c>
      <c r="K10" s="54">
        <f t="shared" ref="K10:K43" si="8">SUM(D10:I10)</f>
        <v>3</v>
      </c>
      <c r="L10" s="55">
        <v>30</v>
      </c>
      <c r="M10" s="92">
        <v>30</v>
      </c>
      <c r="N10" s="92"/>
      <c r="O10" s="92"/>
      <c r="P10" s="92"/>
      <c r="Q10" s="92"/>
      <c r="R10" s="92"/>
      <c r="S10" s="45">
        <v>30</v>
      </c>
      <c r="T10" s="56"/>
      <c r="U10" s="56"/>
      <c r="V10" s="56"/>
      <c r="W10" s="56"/>
      <c r="X10" s="56"/>
      <c r="Y10" s="56"/>
      <c r="Z10" s="56"/>
      <c r="AA10" s="56" t="s">
        <v>47</v>
      </c>
      <c r="AB10" s="56"/>
      <c r="AC10" s="56"/>
      <c r="AD10" s="57"/>
      <c r="AE10" s="4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8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3">
        <f>SUM(BB11,BB12,BB13,BB14,BB15,BB16,BB17)</f>
        <v>0</v>
      </c>
    </row>
    <row r="11" spans="1:54" ht="12.75" customHeight="1" x14ac:dyDescent="0.2">
      <c r="A11" s="25">
        <v>2</v>
      </c>
      <c r="B11" s="49" t="s">
        <v>49</v>
      </c>
      <c r="C11" s="67" t="s">
        <v>97</v>
      </c>
      <c r="D11" s="53"/>
      <c r="E11" s="53"/>
      <c r="F11" s="53">
        <v>2</v>
      </c>
      <c r="G11" s="53"/>
      <c r="H11" s="53"/>
      <c r="I11" s="53"/>
      <c r="J11" s="53">
        <f t="shared" si="1"/>
        <v>2</v>
      </c>
      <c r="K11" s="54">
        <f t="shared" si="8"/>
        <v>2</v>
      </c>
      <c r="L11" s="55">
        <v>30</v>
      </c>
      <c r="M11" s="92">
        <v>30</v>
      </c>
      <c r="N11" s="92"/>
      <c r="O11" s="92"/>
      <c r="P11" s="92"/>
      <c r="Q11" s="92"/>
      <c r="R11" s="92"/>
      <c r="S11" s="45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45">
        <v>30</v>
      </c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58"/>
      <c r="AR11" s="56"/>
      <c r="AS11" s="56"/>
      <c r="AT11" s="56"/>
      <c r="AU11" s="56"/>
      <c r="AV11" s="56"/>
      <c r="AW11" s="56"/>
      <c r="AX11" s="56"/>
      <c r="AY11" s="56"/>
      <c r="AZ11" s="56" t="s">
        <v>47</v>
      </c>
      <c r="BA11" s="56"/>
      <c r="BB11" s="53">
        <f>SUM(BB12,BB13,BB14,BB15,BB16,BB17,BB18)</f>
        <v>0</v>
      </c>
    </row>
    <row r="12" spans="1:54" ht="14.25" customHeight="1" x14ac:dyDescent="0.2">
      <c r="A12" s="25">
        <v>3</v>
      </c>
      <c r="B12" s="49" t="s">
        <v>88</v>
      </c>
      <c r="C12" s="67" t="s">
        <v>94</v>
      </c>
      <c r="D12" s="53"/>
      <c r="E12" s="53">
        <v>3</v>
      </c>
      <c r="F12" s="53"/>
      <c r="G12" s="53"/>
      <c r="H12" s="53"/>
      <c r="I12" s="53"/>
      <c r="J12" s="53">
        <f t="shared" si="1"/>
        <v>3</v>
      </c>
      <c r="K12" s="54">
        <f t="shared" si="8"/>
        <v>3</v>
      </c>
      <c r="L12" s="55">
        <v>30</v>
      </c>
      <c r="M12" s="92">
        <v>30</v>
      </c>
      <c r="N12" s="92"/>
      <c r="O12" s="92"/>
      <c r="P12" s="92"/>
      <c r="Q12" s="92"/>
      <c r="R12" s="92"/>
      <c r="S12" s="45"/>
      <c r="T12" s="56" t="s">
        <v>47</v>
      </c>
      <c r="U12" s="56"/>
      <c r="V12" s="56"/>
      <c r="W12" s="56"/>
      <c r="X12" s="56"/>
      <c r="Y12" s="56">
        <v>30</v>
      </c>
      <c r="Z12" s="56"/>
      <c r="AA12" s="56"/>
      <c r="AB12" s="56"/>
      <c r="AC12" s="56"/>
      <c r="AD12" s="57"/>
      <c r="AE12" s="4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  <c r="AQ12" s="58"/>
      <c r="AR12" s="56"/>
      <c r="AS12" s="56"/>
      <c r="AT12" s="56" t="s">
        <v>48</v>
      </c>
      <c r="AU12" s="56"/>
      <c r="AV12" s="56"/>
      <c r="AW12" s="56"/>
      <c r="AX12" s="56"/>
      <c r="AY12" s="56"/>
      <c r="AZ12" s="56"/>
      <c r="BA12" s="56"/>
      <c r="BB12" s="53">
        <f>SUM(BB13,BB14,BB15,BB16,BB17,BB18,BB19)</f>
        <v>0</v>
      </c>
    </row>
    <row r="13" spans="1:54" ht="53.25" customHeight="1" x14ac:dyDescent="0.2">
      <c r="A13" s="25">
        <v>4</v>
      </c>
      <c r="B13" s="48" t="s">
        <v>106</v>
      </c>
      <c r="C13" s="56"/>
      <c r="D13" s="53"/>
      <c r="E13" s="53"/>
      <c r="F13" s="53">
        <v>1</v>
      </c>
      <c r="G13" s="53"/>
      <c r="H13" s="53"/>
      <c r="I13" s="53"/>
      <c r="J13" s="53">
        <f t="shared" si="1"/>
        <v>1</v>
      </c>
      <c r="K13" s="54">
        <f t="shared" si="8"/>
        <v>1</v>
      </c>
      <c r="L13" s="55">
        <v>30</v>
      </c>
      <c r="M13" s="92">
        <v>30</v>
      </c>
      <c r="N13" s="92"/>
      <c r="O13" s="92"/>
      <c r="P13" s="92"/>
      <c r="Q13" s="92"/>
      <c r="R13" s="92"/>
      <c r="S13" s="45" t="s">
        <v>47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45">
        <v>30</v>
      </c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  <c r="AQ13" s="58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3">
        <f>SUM(BB14,BB15,BB16,BB17,BB18,BB19,BB20)</f>
        <v>0</v>
      </c>
    </row>
    <row r="14" spans="1:54" ht="27" customHeight="1" x14ac:dyDescent="0.2">
      <c r="A14" s="25">
        <v>6</v>
      </c>
      <c r="B14" s="49" t="s">
        <v>50</v>
      </c>
      <c r="C14" s="56"/>
      <c r="D14" s="53"/>
      <c r="E14" s="53"/>
      <c r="F14" s="53"/>
      <c r="G14" s="53">
        <v>1</v>
      </c>
      <c r="H14" s="93"/>
      <c r="I14" s="53"/>
      <c r="J14" s="53">
        <f t="shared" si="1"/>
        <v>1</v>
      </c>
      <c r="K14" s="54">
        <f t="shared" si="8"/>
        <v>1</v>
      </c>
      <c r="L14" s="55">
        <v>15</v>
      </c>
      <c r="M14" s="92">
        <v>15</v>
      </c>
      <c r="N14" s="92"/>
      <c r="O14" s="92"/>
      <c r="P14" s="92"/>
      <c r="Q14" s="92"/>
      <c r="R14" s="92"/>
      <c r="S14" s="45"/>
      <c r="T14" s="56"/>
      <c r="U14" s="56"/>
      <c r="V14" s="56" t="s">
        <v>47</v>
      </c>
      <c r="W14" s="56"/>
      <c r="X14" s="56"/>
      <c r="Y14" s="56"/>
      <c r="Z14" s="56"/>
      <c r="AA14" s="56"/>
      <c r="AB14" s="56"/>
      <c r="AC14" s="56"/>
      <c r="AD14" s="57"/>
      <c r="AE14" s="45"/>
      <c r="AF14" s="56"/>
      <c r="AG14" s="56"/>
      <c r="AH14" s="56"/>
      <c r="AI14" s="56"/>
      <c r="AJ14" s="56"/>
      <c r="AK14" s="56">
        <v>15</v>
      </c>
      <c r="AL14" s="56"/>
      <c r="AM14" s="56"/>
      <c r="AN14" s="56"/>
      <c r="AO14" s="56"/>
      <c r="AP14" s="57"/>
      <c r="AQ14" s="58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3">
        <f>SUM(BB15,BB16,BB17,BB18,BB19,BB20,BB21)</f>
        <v>0</v>
      </c>
    </row>
    <row r="15" spans="1:54" ht="14.25" customHeight="1" x14ac:dyDescent="0.2">
      <c r="A15" s="25">
        <v>7</v>
      </c>
      <c r="B15" s="50" t="s">
        <v>51</v>
      </c>
      <c r="C15" s="56"/>
      <c r="D15" s="53">
        <v>2</v>
      </c>
      <c r="E15" s="53"/>
      <c r="F15" s="53"/>
      <c r="G15" s="53"/>
      <c r="H15" s="53"/>
      <c r="I15" s="53"/>
      <c r="J15" s="53">
        <f t="shared" si="1"/>
        <v>2</v>
      </c>
      <c r="K15" s="54">
        <f t="shared" si="8"/>
        <v>2</v>
      </c>
      <c r="L15" s="55">
        <v>30</v>
      </c>
      <c r="M15" s="92"/>
      <c r="N15" s="92"/>
      <c r="O15" s="92"/>
      <c r="P15" s="92"/>
      <c r="Q15" s="92">
        <v>30</v>
      </c>
      <c r="R15" s="92"/>
      <c r="S15" s="45"/>
      <c r="T15" s="56"/>
      <c r="U15" s="56"/>
      <c r="V15" s="56"/>
      <c r="W15" s="56">
        <v>30</v>
      </c>
      <c r="X15" s="56"/>
      <c r="Y15" s="56"/>
      <c r="Z15" s="56"/>
      <c r="AA15" s="56"/>
      <c r="AB15" s="56"/>
      <c r="AC15" s="56"/>
      <c r="AD15" s="57"/>
      <c r="AE15" s="4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7"/>
      <c r="AQ15" s="58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3">
        <f>SUM(BB16,BB17,BB18,BB19,BB20,BB21)</f>
        <v>0</v>
      </c>
    </row>
    <row r="16" spans="1:54" ht="14.25" customHeight="1" x14ac:dyDescent="0.2">
      <c r="A16" s="25">
        <v>8</v>
      </c>
      <c r="B16" s="50" t="s">
        <v>52</v>
      </c>
      <c r="C16" s="56"/>
      <c r="D16" s="53"/>
      <c r="E16" s="53"/>
      <c r="F16" s="53">
        <v>1</v>
      </c>
      <c r="G16" s="53">
        <v>1</v>
      </c>
      <c r="H16" s="53"/>
      <c r="I16" s="53"/>
      <c r="J16" s="53">
        <f t="shared" si="1"/>
        <v>2</v>
      </c>
      <c r="K16" s="54">
        <f t="shared" si="8"/>
        <v>2</v>
      </c>
      <c r="L16" s="55">
        <v>60</v>
      </c>
      <c r="M16" s="92"/>
      <c r="N16" s="92"/>
      <c r="O16" s="92"/>
      <c r="P16" s="92">
        <v>60</v>
      </c>
      <c r="Q16" s="92"/>
      <c r="R16" s="92"/>
      <c r="S16" s="45"/>
      <c r="T16" s="56"/>
      <c r="U16" s="56" t="s">
        <v>47</v>
      </c>
      <c r="V16" s="56"/>
      <c r="W16" s="56"/>
      <c r="X16" s="56"/>
      <c r="Y16" s="56"/>
      <c r="Z16" s="56"/>
      <c r="AA16" s="56"/>
      <c r="AB16" s="56"/>
      <c r="AC16" s="56"/>
      <c r="AD16" s="57"/>
      <c r="AE16" s="45"/>
      <c r="AF16" s="56"/>
      <c r="AG16" s="56"/>
      <c r="AH16" s="56">
        <v>30</v>
      </c>
      <c r="AI16" s="56"/>
      <c r="AJ16" s="56"/>
      <c r="AK16" s="56"/>
      <c r="AL16" s="56"/>
      <c r="AM16" s="56"/>
      <c r="AN16" s="56">
        <v>30</v>
      </c>
      <c r="AO16" s="56"/>
      <c r="AP16" s="57"/>
      <c r="AQ16" s="58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3">
        <f>SUM(BB17,BB18,BB19,BB20,BB21)</f>
        <v>0</v>
      </c>
    </row>
    <row r="17" spans="1:54" ht="18.75" customHeight="1" x14ac:dyDescent="0.2">
      <c r="A17" s="24" t="s">
        <v>25</v>
      </c>
      <c r="B17" s="51" t="s">
        <v>26</v>
      </c>
      <c r="C17" s="83"/>
      <c r="D17" s="53">
        <f>SUM(D18:D21)</f>
        <v>19</v>
      </c>
      <c r="E17" s="53">
        <f>SUM(E18:E21)</f>
        <v>15</v>
      </c>
      <c r="F17" s="53">
        <f>SUM(F18:F21)</f>
        <v>6</v>
      </c>
      <c r="G17" s="53">
        <f>SUM(G18:G21)</f>
        <v>7</v>
      </c>
      <c r="H17" s="53">
        <f t="shared" ref="H17:I17" si="9">SUM(H18,H19,H20,H21)</f>
        <v>6</v>
      </c>
      <c r="I17" s="53">
        <f t="shared" si="9"/>
        <v>8</v>
      </c>
      <c r="J17" s="53">
        <f t="shared" si="1"/>
        <v>61</v>
      </c>
      <c r="K17" s="53">
        <f t="shared" si="8"/>
        <v>61</v>
      </c>
      <c r="L17" s="59">
        <f>SUM(L18:L21)</f>
        <v>840</v>
      </c>
      <c r="M17" s="60">
        <f t="shared" ref="M17:R17" si="10">SUM(M18:M21)</f>
        <v>30</v>
      </c>
      <c r="N17" s="60">
        <f t="shared" si="10"/>
        <v>0</v>
      </c>
      <c r="O17" s="60">
        <f t="shared" si="10"/>
        <v>30</v>
      </c>
      <c r="P17" s="60">
        <f t="shared" si="10"/>
        <v>780</v>
      </c>
      <c r="Q17" s="60">
        <f t="shared" si="10"/>
        <v>0</v>
      </c>
      <c r="R17" s="60">
        <f t="shared" si="10"/>
        <v>0</v>
      </c>
      <c r="S17" s="61">
        <f t="shared" ref="S17:BB17" si="11">SUM(S18,S19,S20,S21)</f>
        <v>15</v>
      </c>
      <c r="T17" s="61">
        <f t="shared" si="11"/>
        <v>0</v>
      </c>
      <c r="U17" s="61">
        <f t="shared" si="11"/>
        <v>15</v>
      </c>
      <c r="V17" s="61">
        <f t="shared" si="11"/>
        <v>210</v>
      </c>
      <c r="W17" s="61">
        <f t="shared" si="11"/>
        <v>0</v>
      </c>
      <c r="X17" s="61">
        <f t="shared" si="11"/>
        <v>0</v>
      </c>
      <c r="Y17" s="61">
        <f t="shared" si="11"/>
        <v>15</v>
      </c>
      <c r="Z17" s="61">
        <f t="shared" si="11"/>
        <v>0</v>
      </c>
      <c r="AA17" s="61">
        <f t="shared" si="11"/>
        <v>15</v>
      </c>
      <c r="AB17" s="61">
        <f t="shared" si="11"/>
        <v>180</v>
      </c>
      <c r="AC17" s="61">
        <f t="shared" si="11"/>
        <v>0</v>
      </c>
      <c r="AD17" s="61">
        <f t="shared" si="11"/>
        <v>0</v>
      </c>
      <c r="AE17" s="61">
        <f t="shared" si="11"/>
        <v>0</v>
      </c>
      <c r="AF17" s="61">
        <f t="shared" si="11"/>
        <v>0</v>
      </c>
      <c r="AG17" s="61">
        <f t="shared" si="11"/>
        <v>0</v>
      </c>
      <c r="AH17" s="61">
        <f t="shared" si="11"/>
        <v>150</v>
      </c>
      <c r="AI17" s="61">
        <f t="shared" si="11"/>
        <v>0</v>
      </c>
      <c r="AJ17" s="61">
        <f t="shared" si="11"/>
        <v>0</v>
      </c>
      <c r="AK17" s="61">
        <f t="shared" si="11"/>
        <v>0</v>
      </c>
      <c r="AL17" s="61">
        <f t="shared" si="11"/>
        <v>0</v>
      </c>
      <c r="AM17" s="61">
        <f t="shared" si="11"/>
        <v>0</v>
      </c>
      <c r="AN17" s="61">
        <f t="shared" si="11"/>
        <v>120</v>
      </c>
      <c r="AO17" s="61">
        <f t="shared" si="11"/>
        <v>0</v>
      </c>
      <c r="AP17" s="61">
        <f t="shared" si="11"/>
        <v>0</v>
      </c>
      <c r="AQ17" s="61">
        <f t="shared" si="11"/>
        <v>0</v>
      </c>
      <c r="AR17" s="61">
        <f t="shared" si="11"/>
        <v>0</v>
      </c>
      <c r="AS17" s="61">
        <f t="shared" si="11"/>
        <v>0</v>
      </c>
      <c r="AT17" s="61">
        <f t="shared" si="11"/>
        <v>60</v>
      </c>
      <c r="AU17" s="61">
        <f t="shared" si="11"/>
        <v>0</v>
      </c>
      <c r="AV17" s="61">
        <f t="shared" si="11"/>
        <v>0</v>
      </c>
      <c r="AW17" s="61">
        <f t="shared" si="11"/>
        <v>0</v>
      </c>
      <c r="AX17" s="61">
        <f t="shared" si="11"/>
        <v>0</v>
      </c>
      <c r="AY17" s="61">
        <f t="shared" si="11"/>
        <v>0</v>
      </c>
      <c r="AZ17" s="61">
        <f t="shared" si="11"/>
        <v>60</v>
      </c>
      <c r="BA17" s="61">
        <f t="shared" si="11"/>
        <v>0</v>
      </c>
      <c r="BB17" s="61">
        <f t="shared" si="11"/>
        <v>0</v>
      </c>
    </row>
    <row r="18" spans="1:54" ht="36.75" customHeight="1" x14ac:dyDescent="0.2">
      <c r="A18" s="25">
        <v>1</v>
      </c>
      <c r="B18" s="49" t="s">
        <v>53</v>
      </c>
      <c r="C18" s="84" t="s">
        <v>95</v>
      </c>
      <c r="D18" s="93">
        <v>12</v>
      </c>
      <c r="E18" s="53">
        <v>9</v>
      </c>
      <c r="F18" s="53">
        <v>5</v>
      </c>
      <c r="G18" s="53">
        <v>4</v>
      </c>
      <c r="H18" s="53">
        <v>6</v>
      </c>
      <c r="I18" s="53">
        <v>8</v>
      </c>
      <c r="J18" s="53">
        <f t="shared" si="1"/>
        <v>44</v>
      </c>
      <c r="K18" s="54">
        <f t="shared" si="8"/>
        <v>44</v>
      </c>
      <c r="L18" s="55">
        <v>630</v>
      </c>
      <c r="M18" s="62"/>
      <c r="N18" s="62"/>
      <c r="O18" s="62"/>
      <c r="P18" s="62">
        <v>630</v>
      </c>
      <c r="Q18" s="62"/>
      <c r="R18" s="62"/>
      <c r="S18" s="45"/>
      <c r="T18" s="56"/>
      <c r="U18" s="56"/>
      <c r="V18" s="56">
        <v>150</v>
      </c>
      <c r="W18" s="56"/>
      <c r="X18" s="56"/>
      <c r="Y18" s="56"/>
      <c r="Z18" s="56"/>
      <c r="AA18" s="56"/>
      <c r="AB18" s="56">
        <v>150</v>
      </c>
      <c r="AC18" s="56"/>
      <c r="AD18" s="57"/>
      <c r="AE18" s="45"/>
      <c r="AF18" s="56"/>
      <c r="AG18" s="56"/>
      <c r="AH18" s="56">
        <v>120</v>
      </c>
      <c r="AI18" s="56"/>
      <c r="AJ18" s="56"/>
      <c r="AK18" s="56"/>
      <c r="AL18" s="56"/>
      <c r="AM18" s="56"/>
      <c r="AN18" s="56">
        <v>90</v>
      </c>
      <c r="AO18" s="56"/>
      <c r="AP18" s="57"/>
      <c r="AQ18" s="58"/>
      <c r="AR18" s="56"/>
      <c r="AS18" s="56"/>
      <c r="AT18" s="56">
        <v>60</v>
      </c>
      <c r="AU18" s="56"/>
      <c r="AV18" s="56"/>
      <c r="AW18" s="56"/>
      <c r="AX18" s="56"/>
      <c r="AY18" s="56"/>
      <c r="AZ18" s="56">
        <v>60</v>
      </c>
      <c r="BA18" s="56"/>
      <c r="BB18" s="58"/>
    </row>
    <row r="19" spans="1:54" ht="15.75" customHeight="1" x14ac:dyDescent="0.2">
      <c r="A19" s="25">
        <v>2</v>
      </c>
      <c r="B19" s="50" t="s">
        <v>101</v>
      </c>
      <c r="C19" s="67" t="s">
        <v>98</v>
      </c>
      <c r="D19" s="53">
        <v>1</v>
      </c>
      <c r="E19" s="93">
        <v>3</v>
      </c>
      <c r="F19" s="53">
        <v>1</v>
      </c>
      <c r="G19" s="93">
        <v>3</v>
      </c>
      <c r="H19" s="53"/>
      <c r="I19" s="53"/>
      <c r="J19" s="53">
        <f t="shared" si="1"/>
        <v>8</v>
      </c>
      <c r="K19" s="54">
        <f t="shared" si="8"/>
        <v>8</v>
      </c>
      <c r="L19" s="55">
        <v>120</v>
      </c>
      <c r="M19" s="62"/>
      <c r="N19" s="62"/>
      <c r="O19" s="62"/>
      <c r="P19" s="62">
        <v>120</v>
      </c>
      <c r="Q19" s="62"/>
      <c r="R19" s="62"/>
      <c r="S19" s="45"/>
      <c r="T19" s="56"/>
      <c r="U19" s="56"/>
      <c r="V19" s="56">
        <v>30</v>
      </c>
      <c r="W19" s="56"/>
      <c r="X19" s="56"/>
      <c r="Y19" s="56"/>
      <c r="Z19" s="56"/>
      <c r="AA19" s="56"/>
      <c r="AB19" s="56">
        <v>30</v>
      </c>
      <c r="AC19" s="56"/>
      <c r="AD19" s="57"/>
      <c r="AE19" s="45"/>
      <c r="AF19" s="56"/>
      <c r="AG19" s="56"/>
      <c r="AH19" s="56">
        <v>30</v>
      </c>
      <c r="AI19" s="56"/>
      <c r="AJ19" s="56"/>
      <c r="AK19" s="56"/>
      <c r="AL19" s="56"/>
      <c r="AM19" s="56"/>
      <c r="AN19" s="56">
        <v>30</v>
      </c>
      <c r="AO19" s="56"/>
      <c r="AP19" s="57"/>
      <c r="AQ19" s="58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8"/>
    </row>
    <row r="20" spans="1:54" ht="23.25" customHeight="1" x14ac:dyDescent="0.2">
      <c r="A20" s="25">
        <v>3</v>
      </c>
      <c r="B20" s="50" t="s">
        <v>54</v>
      </c>
      <c r="C20" s="56"/>
      <c r="D20" s="53">
        <v>3</v>
      </c>
      <c r="E20" s="53"/>
      <c r="F20" s="53"/>
      <c r="G20" s="53"/>
      <c r="H20" s="53"/>
      <c r="I20" s="53"/>
      <c r="J20" s="53">
        <f t="shared" si="1"/>
        <v>3</v>
      </c>
      <c r="K20" s="54">
        <f t="shared" si="8"/>
        <v>3</v>
      </c>
      <c r="L20" s="55">
        <v>30</v>
      </c>
      <c r="M20" s="62"/>
      <c r="N20" s="62"/>
      <c r="O20" s="62"/>
      <c r="P20" s="62">
        <v>30</v>
      </c>
      <c r="Q20" s="62"/>
      <c r="R20" s="62"/>
      <c r="S20" s="45"/>
      <c r="T20" s="56"/>
      <c r="U20" s="56"/>
      <c r="V20" s="56">
        <v>30</v>
      </c>
      <c r="W20" s="56"/>
      <c r="X20" s="56"/>
      <c r="Y20" s="56"/>
      <c r="Z20" s="56"/>
      <c r="AA20" s="56"/>
      <c r="AB20" s="56"/>
      <c r="AC20" s="56"/>
      <c r="AD20" s="57"/>
      <c r="AE20" s="45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7"/>
      <c r="AQ20" s="58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8"/>
    </row>
    <row r="21" spans="1:54" ht="16.5" customHeight="1" x14ac:dyDescent="0.2">
      <c r="A21" s="25">
        <v>4</v>
      </c>
      <c r="B21" s="50" t="s">
        <v>55</v>
      </c>
      <c r="C21" s="56"/>
      <c r="D21" s="53">
        <v>3</v>
      </c>
      <c r="E21" s="53">
        <v>3</v>
      </c>
      <c r="F21" s="53"/>
      <c r="G21" s="53"/>
      <c r="H21" s="53"/>
      <c r="I21" s="53"/>
      <c r="J21" s="53">
        <f t="shared" si="1"/>
        <v>6</v>
      </c>
      <c r="K21" s="54">
        <f t="shared" si="8"/>
        <v>6</v>
      </c>
      <c r="L21" s="55">
        <v>60</v>
      </c>
      <c r="M21" s="62">
        <v>30</v>
      </c>
      <c r="N21" s="62"/>
      <c r="O21" s="62">
        <v>30</v>
      </c>
      <c r="P21" s="62"/>
      <c r="Q21" s="62"/>
      <c r="R21" s="62"/>
      <c r="S21" s="45">
        <v>15</v>
      </c>
      <c r="T21" s="56"/>
      <c r="U21" s="56">
        <v>15</v>
      </c>
      <c r="V21" s="56"/>
      <c r="W21" s="56"/>
      <c r="X21" s="56"/>
      <c r="Y21" s="56">
        <v>15</v>
      </c>
      <c r="Z21" s="56"/>
      <c r="AA21" s="56">
        <v>15</v>
      </c>
      <c r="AB21" s="56"/>
      <c r="AC21" s="56"/>
      <c r="AD21" s="57"/>
      <c r="AE21" s="45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7"/>
      <c r="AQ21" s="58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8"/>
    </row>
    <row r="22" spans="1:54" ht="11.25" customHeight="1" x14ac:dyDescent="0.2">
      <c r="A22" s="24" t="s">
        <v>27</v>
      </c>
      <c r="B22" s="51" t="s">
        <v>28</v>
      </c>
      <c r="C22" s="83"/>
      <c r="D22" s="53">
        <f t="shared" ref="D22:I22" si="12">SUM(D23:D39)</f>
        <v>6</v>
      </c>
      <c r="E22" s="53">
        <f t="shared" si="12"/>
        <v>12</v>
      </c>
      <c r="F22" s="53">
        <f t="shared" si="12"/>
        <v>20</v>
      </c>
      <c r="G22" s="53">
        <f t="shared" si="12"/>
        <v>11</v>
      </c>
      <c r="H22" s="53">
        <f t="shared" si="12"/>
        <v>8</v>
      </c>
      <c r="I22" s="53">
        <f t="shared" si="12"/>
        <v>4</v>
      </c>
      <c r="J22" s="53">
        <f t="shared" si="1"/>
        <v>61</v>
      </c>
      <c r="K22" s="53">
        <f t="shared" si="8"/>
        <v>61</v>
      </c>
      <c r="L22" s="61">
        <f t="shared" ref="L22:R22" si="13">SUM(L23:L39)</f>
        <v>605</v>
      </c>
      <c r="M22" s="60">
        <f>SUM(M23:M39)</f>
        <v>565</v>
      </c>
      <c r="N22" s="60">
        <f t="shared" si="13"/>
        <v>0</v>
      </c>
      <c r="O22" s="60">
        <f t="shared" si="13"/>
        <v>40</v>
      </c>
      <c r="P22" s="60">
        <f t="shared" si="13"/>
        <v>0</v>
      </c>
      <c r="Q22" s="60">
        <f t="shared" si="13"/>
        <v>0</v>
      </c>
      <c r="R22" s="60">
        <f t="shared" si="13"/>
        <v>0</v>
      </c>
      <c r="S22" s="61">
        <f t="shared" ref="S22:BB22" si="14">SUM(S23:S39)</f>
        <v>45</v>
      </c>
      <c r="T22" s="61">
        <f t="shared" si="14"/>
        <v>0</v>
      </c>
      <c r="U22" s="61">
        <f t="shared" si="14"/>
        <v>0</v>
      </c>
      <c r="V22" s="61">
        <f t="shared" si="14"/>
        <v>0</v>
      </c>
      <c r="W22" s="61">
        <f t="shared" si="14"/>
        <v>0</v>
      </c>
      <c r="X22" s="61">
        <f t="shared" si="14"/>
        <v>0</v>
      </c>
      <c r="Y22" s="61">
        <f t="shared" si="14"/>
        <v>150</v>
      </c>
      <c r="Z22" s="61">
        <f t="shared" si="14"/>
        <v>0</v>
      </c>
      <c r="AA22" s="61">
        <f t="shared" si="14"/>
        <v>0</v>
      </c>
      <c r="AB22" s="61">
        <f t="shared" si="14"/>
        <v>0</v>
      </c>
      <c r="AC22" s="61">
        <f t="shared" si="14"/>
        <v>0</v>
      </c>
      <c r="AD22" s="61">
        <f t="shared" si="14"/>
        <v>0</v>
      </c>
      <c r="AE22" s="61">
        <f t="shared" si="14"/>
        <v>200</v>
      </c>
      <c r="AF22" s="61">
        <f t="shared" si="14"/>
        <v>0</v>
      </c>
      <c r="AG22" s="61">
        <f t="shared" si="14"/>
        <v>0</v>
      </c>
      <c r="AH22" s="61">
        <f t="shared" si="14"/>
        <v>0</v>
      </c>
      <c r="AI22" s="61">
        <f t="shared" si="14"/>
        <v>0</v>
      </c>
      <c r="AJ22" s="61">
        <f t="shared" si="14"/>
        <v>0</v>
      </c>
      <c r="AK22" s="61">
        <f t="shared" si="14"/>
        <v>90</v>
      </c>
      <c r="AL22" s="61">
        <f t="shared" si="14"/>
        <v>0</v>
      </c>
      <c r="AM22" s="61">
        <f t="shared" si="14"/>
        <v>30</v>
      </c>
      <c r="AN22" s="61">
        <f t="shared" si="14"/>
        <v>0</v>
      </c>
      <c r="AO22" s="61">
        <f t="shared" si="14"/>
        <v>0</v>
      </c>
      <c r="AP22" s="61">
        <f t="shared" si="14"/>
        <v>0</v>
      </c>
      <c r="AQ22" s="61">
        <f t="shared" si="14"/>
        <v>60</v>
      </c>
      <c r="AR22" s="61">
        <f t="shared" si="14"/>
        <v>0</v>
      </c>
      <c r="AS22" s="61">
        <f t="shared" si="14"/>
        <v>0</v>
      </c>
      <c r="AT22" s="61">
        <f t="shared" si="14"/>
        <v>0</v>
      </c>
      <c r="AU22" s="61">
        <f t="shared" si="14"/>
        <v>0</v>
      </c>
      <c r="AV22" s="61">
        <f t="shared" si="14"/>
        <v>0</v>
      </c>
      <c r="AW22" s="61">
        <f t="shared" si="14"/>
        <v>20</v>
      </c>
      <c r="AX22" s="61">
        <f t="shared" si="14"/>
        <v>0</v>
      </c>
      <c r="AY22" s="61">
        <f t="shared" si="14"/>
        <v>10</v>
      </c>
      <c r="AZ22" s="61">
        <f t="shared" si="14"/>
        <v>0</v>
      </c>
      <c r="BA22" s="61">
        <f t="shared" si="14"/>
        <v>0</v>
      </c>
      <c r="BB22" s="61">
        <f t="shared" si="14"/>
        <v>0</v>
      </c>
    </row>
    <row r="23" spans="1:54" ht="27.75" customHeight="1" x14ac:dyDescent="0.2">
      <c r="A23" s="25">
        <v>1</v>
      </c>
      <c r="B23" s="49" t="s">
        <v>56</v>
      </c>
      <c r="C23" s="67" t="s">
        <v>93</v>
      </c>
      <c r="D23" s="63">
        <v>6</v>
      </c>
      <c r="E23" s="63"/>
      <c r="F23" s="63"/>
      <c r="G23" s="94"/>
      <c r="H23" s="63"/>
      <c r="I23" s="63"/>
      <c r="J23" s="63">
        <f t="shared" si="1"/>
        <v>6</v>
      </c>
      <c r="K23" s="54">
        <f t="shared" si="8"/>
        <v>6</v>
      </c>
      <c r="L23" s="55">
        <v>45</v>
      </c>
      <c r="M23" s="62">
        <v>45</v>
      </c>
      <c r="N23" s="62"/>
      <c r="O23" s="62"/>
      <c r="P23" s="62"/>
      <c r="Q23" s="62"/>
      <c r="R23" s="62"/>
      <c r="S23" s="45">
        <v>45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45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7"/>
      <c r="AQ23" s="58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8"/>
    </row>
    <row r="24" spans="1:54" ht="27" customHeight="1" x14ac:dyDescent="0.2">
      <c r="A24" s="25">
        <v>2</v>
      </c>
      <c r="B24" s="49" t="s">
        <v>57</v>
      </c>
      <c r="C24" s="67" t="s">
        <v>96</v>
      </c>
      <c r="D24" s="63"/>
      <c r="E24" s="94">
        <v>4</v>
      </c>
      <c r="F24" s="63"/>
      <c r="G24" s="63"/>
      <c r="H24" s="63"/>
      <c r="I24" s="63"/>
      <c r="J24" s="63">
        <f t="shared" si="1"/>
        <v>4</v>
      </c>
      <c r="K24" s="54">
        <f t="shared" si="8"/>
        <v>4</v>
      </c>
      <c r="L24" s="55">
        <v>45</v>
      </c>
      <c r="M24" s="62">
        <v>45</v>
      </c>
      <c r="N24" s="62"/>
      <c r="O24" s="62"/>
      <c r="P24" s="62"/>
      <c r="Q24" s="62"/>
      <c r="R24" s="62"/>
      <c r="S24" s="45"/>
      <c r="T24" s="56"/>
      <c r="U24" s="56"/>
      <c r="V24" s="56"/>
      <c r="W24" s="56"/>
      <c r="X24" s="56"/>
      <c r="Y24" s="56">
        <v>45</v>
      </c>
      <c r="Z24" s="56"/>
      <c r="AA24" s="56"/>
      <c r="AB24" s="56"/>
      <c r="AC24" s="56"/>
      <c r="AD24" s="57"/>
      <c r="AE24" s="45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7"/>
      <c r="AQ24" s="58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8"/>
    </row>
    <row r="25" spans="1:54" ht="33" customHeight="1" x14ac:dyDescent="0.2">
      <c r="A25" s="25">
        <v>3</v>
      </c>
      <c r="B25" s="49" t="s">
        <v>58</v>
      </c>
      <c r="C25" s="67" t="s">
        <v>97</v>
      </c>
      <c r="D25" s="63"/>
      <c r="E25" s="63"/>
      <c r="F25" s="63">
        <v>6</v>
      </c>
      <c r="G25" s="63"/>
      <c r="H25" s="63"/>
      <c r="I25" s="63"/>
      <c r="J25" s="63">
        <f t="shared" si="1"/>
        <v>6</v>
      </c>
      <c r="K25" s="54">
        <f t="shared" si="8"/>
        <v>6</v>
      </c>
      <c r="L25" s="55">
        <v>60</v>
      </c>
      <c r="M25" s="62">
        <v>60</v>
      </c>
      <c r="N25" s="62"/>
      <c r="O25" s="62"/>
      <c r="P25" s="62"/>
      <c r="Q25" s="62"/>
      <c r="R25" s="62"/>
      <c r="S25" s="4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7"/>
      <c r="AE25" s="45">
        <v>60</v>
      </c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7"/>
      <c r="AQ25" s="58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8"/>
    </row>
    <row r="26" spans="1:54" ht="31.5" customHeight="1" x14ac:dyDescent="0.2">
      <c r="A26" s="25">
        <v>4</v>
      </c>
      <c r="B26" s="49" t="s">
        <v>59</v>
      </c>
      <c r="C26" s="67" t="s">
        <v>98</v>
      </c>
      <c r="D26" s="63"/>
      <c r="E26" s="63"/>
      <c r="F26" s="63"/>
      <c r="G26" s="63">
        <v>5</v>
      </c>
      <c r="H26" s="63"/>
      <c r="I26" s="63"/>
      <c r="J26" s="63">
        <f t="shared" si="1"/>
        <v>5</v>
      </c>
      <c r="K26" s="54">
        <f t="shared" si="8"/>
        <v>5</v>
      </c>
      <c r="L26" s="55">
        <v>60</v>
      </c>
      <c r="M26" s="62">
        <v>60</v>
      </c>
      <c r="N26" s="62"/>
      <c r="O26" s="62"/>
      <c r="P26" s="62"/>
      <c r="Q26" s="62"/>
      <c r="R26" s="62"/>
      <c r="S26" s="45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45"/>
      <c r="AF26" s="56"/>
      <c r="AG26" s="56"/>
      <c r="AH26" s="56"/>
      <c r="AI26" s="56"/>
      <c r="AJ26" s="56"/>
      <c r="AK26" s="56">
        <v>60</v>
      </c>
      <c r="AL26" s="56"/>
      <c r="AM26" s="56"/>
      <c r="AN26" s="56"/>
      <c r="AO26" s="56"/>
      <c r="AP26" s="57"/>
      <c r="AQ26" s="58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8"/>
    </row>
    <row r="27" spans="1:54" s="20" customFormat="1" ht="29.25" customHeight="1" x14ac:dyDescent="0.2">
      <c r="A27" s="46">
        <v>5</v>
      </c>
      <c r="B27" s="49" t="s">
        <v>87</v>
      </c>
      <c r="C27" s="67"/>
      <c r="D27" s="64"/>
      <c r="E27" s="95">
        <v>1</v>
      </c>
      <c r="F27" s="64"/>
      <c r="G27" s="64"/>
      <c r="H27" s="64"/>
      <c r="I27" s="64"/>
      <c r="J27" s="64">
        <f t="shared" si="1"/>
        <v>1</v>
      </c>
      <c r="K27" s="65">
        <f t="shared" si="8"/>
        <v>1</v>
      </c>
      <c r="L27" s="55">
        <v>15</v>
      </c>
      <c r="M27" s="66">
        <v>15</v>
      </c>
      <c r="N27" s="66"/>
      <c r="O27" s="66"/>
      <c r="P27" s="66"/>
      <c r="Q27" s="66"/>
      <c r="R27" s="66"/>
      <c r="S27" s="16"/>
      <c r="T27" s="67"/>
      <c r="U27" s="67"/>
      <c r="V27" s="67"/>
      <c r="W27" s="67"/>
      <c r="X27" s="67"/>
      <c r="Y27" s="67">
        <v>15</v>
      </c>
      <c r="Z27" s="67"/>
      <c r="AA27" s="67"/>
      <c r="AB27" s="67"/>
      <c r="AC27" s="67"/>
      <c r="AD27" s="68"/>
      <c r="AE27" s="16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69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9"/>
    </row>
    <row r="28" spans="1:54" s="20" customFormat="1" ht="29.25" customHeight="1" x14ac:dyDescent="0.2">
      <c r="A28" s="46">
        <v>6</v>
      </c>
      <c r="B28" s="49" t="s">
        <v>104</v>
      </c>
      <c r="C28" s="84" t="s">
        <v>99</v>
      </c>
      <c r="D28" s="64"/>
      <c r="E28" s="64">
        <v>3</v>
      </c>
      <c r="F28" s="64">
        <v>3</v>
      </c>
      <c r="G28" s="64"/>
      <c r="H28" s="64"/>
      <c r="I28" s="64"/>
      <c r="J28" s="64">
        <f t="shared" si="1"/>
        <v>6</v>
      </c>
      <c r="K28" s="65">
        <f t="shared" si="8"/>
        <v>6</v>
      </c>
      <c r="L28" s="55">
        <v>60</v>
      </c>
      <c r="M28" s="66">
        <v>60</v>
      </c>
      <c r="N28" s="66"/>
      <c r="O28" s="66"/>
      <c r="P28" s="66"/>
      <c r="Q28" s="66"/>
      <c r="R28" s="66"/>
      <c r="S28" s="16"/>
      <c r="T28" s="67"/>
      <c r="U28" s="67"/>
      <c r="V28" s="67"/>
      <c r="W28" s="67"/>
      <c r="X28" s="67"/>
      <c r="Y28" s="67">
        <v>30</v>
      </c>
      <c r="Z28" s="67"/>
      <c r="AA28" s="67"/>
      <c r="AB28" s="67"/>
      <c r="AC28" s="67"/>
      <c r="AD28" s="68"/>
      <c r="AE28" s="16">
        <v>30</v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69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9"/>
    </row>
    <row r="29" spans="1:54" ht="15.75" customHeight="1" x14ac:dyDescent="0.2">
      <c r="A29" s="25">
        <v>7</v>
      </c>
      <c r="B29" s="50" t="s">
        <v>60</v>
      </c>
      <c r="C29" s="56"/>
      <c r="D29" s="63"/>
      <c r="E29" s="63"/>
      <c r="F29" s="63">
        <v>4</v>
      </c>
      <c r="G29" s="63"/>
      <c r="H29" s="63"/>
      <c r="I29" s="63"/>
      <c r="J29" s="63">
        <f t="shared" si="1"/>
        <v>4</v>
      </c>
      <c r="K29" s="54">
        <f t="shared" si="8"/>
        <v>4</v>
      </c>
      <c r="L29" s="55">
        <v>30</v>
      </c>
      <c r="M29" s="62">
        <v>30</v>
      </c>
      <c r="N29" s="62"/>
      <c r="O29" s="62"/>
      <c r="P29" s="62"/>
      <c r="Q29" s="62"/>
      <c r="R29" s="62"/>
      <c r="S29" s="45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45">
        <v>30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7"/>
      <c r="AQ29" s="58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8"/>
    </row>
    <row r="30" spans="1:54" ht="15" customHeight="1" x14ac:dyDescent="0.2">
      <c r="A30" s="25">
        <v>8</v>
      </c>
      <c r="B30" s="50" t="s">
        <v>61</v>
      </c>
      <c r="C30" s="56"/>
      <c r="D30" s="63"/>
      <c r="E30" s="63"/>
      <c r="F30" s="94">
        <v>1</v>
      </c>
      <c r="G30" s="63"/>
      <c r="H30" s="63"/>
      <c r="I30" s="63"/>
      <c r="J30" s="63">
        <f t="shared" si="1"/>
        <v>1</v>
      </c>
      <c r="K30" s="54">
        <f t="shared" si="8"/>
        <v>1</v>
      </c>
      <c r="L30" s="55">
        <v>20</v>
      </c>
      <c r="M30" s="62">
        <v>20</v>
      </c>
      <c r="N30" s="62"/>
      <c r="O30" s="62"/>
      <c r="P30" s="62"/>
      <c r="Q30" s="62"/>
      <c r="R30" s="62"/>
      <c r="S30" s="4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  <c r="AE30" s="45">
        <v>20</v>
      </c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/>
      <c r="AQ30" s="58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8"/>
    </row>
    <row r="31" spans="1:54" ht="66" customHeight="1" x14ac:dyDescent="0.2">
      <c r="A31" s="25">
        <v>9</v>
      </c>
      <c r="B31" s="48" t="s">
        <v>103</v>
      </c>
      <c r="C31" s="56"/>
      <c r="D31" s="63"/>
      <c r="E31" s="63"/>
      <c r="F31" s="63">
        <v>3</v>
      </c>
      <c r="G31" s="63"/>
      <c r="H31" s="63"/>
      <c r="I31" s="63"/>
      <c r="J31" s="63">
        <f t="shared" si="1"/>
        <v>3</v>
      </c>
      <c r="K31" s="54">
        <f t="shared" si="8"/>
        <v>3</v>
      </c>
      <c r="L31" s="55">
        <v>30</v>
      </c>
      <c r="M31" s="62">
        <v>30</v>
      </c>
      <c r="N31" s="62"/>
      <c r="O31" s="62"/>
      <c r="P31" s="62"/>
      <c r="Q31" s="62"/>
      <c r="R31" s="62"/>
      <c r="S31" s="4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7"/>
      <c r="AE31" s="45">
        <v>30</v>
      </c>
      <c r="AF31" s="56"/>
      <c r="AG31" s="88"/>
      <c r="AH31" s="56"/>
      <c r="AI31" s="56"/>
      <c r="AJ31" s="56"/>
      <c r="AK31" s="56"/>
      <c r="AL31" s="56"/>
      <c r="AM31" s="87"/>
      <c r="AN31" s="56"/>
      <c r="AO31" s="56"/>
      <c r="AP31" s="57"/>
      <c r="AQ31" s="58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8"/>
    </row>
    <row r="32" spans="1:54" ht="26.25" customHeight="1" x14ac:dyDescent="0.2">
      <c r="A32" s="25">
        <v>10</v>
      </c>
      <c r="B32" s="50" t="s">
        <v>92</v>
      </c>
      <c r="C32" s="56"/>
      <c r="D32" s="63"/>
      <c r="E32" s="63"/>
      <c r="F32" s="63"/>
      <c r="G32" s="63"/>
      <c r="H32" s="63">
        <v>4</v>
      </c>
      <c r="I32" s="63"/>
      <c r="J32" s="63">
        <f t="shared" si="1"/>
        <v>4</v>
      </c>
      <c r="K32" s="54">
        <f t="shared" si="8"/>
        <v>4</v>
      </c>
      <c r="L32" s="55">
        <v>30</v>
      </c>
      <c r="M32" s="62">
        <v>30</v>
      </c>
      <c r="N32" s="62"/>
      <c r="O32" s="62"/>
      <c r="P32" s="62"/>
      <c r="Q32" s="62"/>
      <c r="R32" s="62"/>
      <c r="S32" s="4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  <c r="AE32" s="45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7"/>
      <c r="AQ32" s="58">
        <v>30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8"/>
    </row>
    <row r="33" spans="1:54" ht="51.75" customHeight="1" x14ac:dyDescent="0.2">
      <c r="A33" s="25">
        <v>11</v>
      </c>
      <c r="B33" s="48" t="s">
        <v>102</v>
      </c>
      <c r="C33" s="56"/>
      <c r="D33" s="63"/>
      <c r="E33" s="63"/>
      <c r="F33" s="63"/>
      <c r="G33" s="63"/>
      <c r="H33" s="63">
        <v>4</v>
      </c>
      <c r="I33" s="63"/>
      <c r="J33" s="63">
        <f t="shared" si="1"/>
        <v>4</v>
      </c>
      <c r="K33" s="54">
        <f t="shared" si="8"/>
        <v>4</v>
      </c>
      <c r="L33" s="55">
        <v>30</v>
      </c>
      <c r="M33" s="62">
        <v>30</v>
      </c>
      <c r="N33" s="62"/>
      <c r="O33" s="62"/>
      <c r="P33" s="62"/>
      <c r="Q33" s="62"/>
      <c r="R33" s="62"/>
      <c r="S33" s="4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E33" s="45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7"/>
      <c r="AQ33" s="58">
        <v>30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8"/>
    </row>
    <row r="34" spans="1:54" ht="30" customHeight="1" x14ac:dyDescent="0.2">
      <c r="A34" s="25">
        <v>12</v>
      </c>
      <c r="B34" s="49" t="s">
        <v>62</v>
      </c>
      <c r="C34" s="56"/>
      <c r="D34" s="63"/>
      <c r="E34" s="94">
        <v>2</v>
      </c>
      <c r="F34" s="63"/>
      <c r="G34" s="63"/>
      <c r="H34" s="63"/>
      <c r="I34" s="63"/>
      <c r="J34" s="63">
        <f t="shared" si="1"/>
        <v>2</v>
      </c>
      <c r="K34" s="54">
        <f t="shared" si="8"/>
        <v>2</v>
      </c>
      <c r="L34" s="55">
        <v>30</v>
      </c>
      <c r="M34" s="62">
        <v>30</v>
      </c>
      <c r="N34" s="62"/>
      <c r="O34" s="62"/>
      <c r="P34" s="62"/>
      <c r="Q34" s="62"/>
      <c r="R34" s="62"/>
      <c r="S34" s="45"/>
      <c r="T34" s="56"/>
      <c r="U34" s="56"/>
      <c r="V34" s="56"/>
      <c r="W34" s="56"/>
      <c r="X34" s="56"/>
      <c r="Y34" s="56">
        <v>30</v>
      </c>
      <c r="Z34" s="56"/>
      <c r="AA34" s="56"/>
      <c r="AB34" s="56"/>
      <c r="AC34" s="56"/>
      <c r="AD34" s="57"/>
      <c r="AE34" s="45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  <c r="AQ34" s="58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8"/>
    </row>
    <row r="35" spans="1:54" ht="27.75" customHeight="1" x14ac:dyDescent="0.2">
      <c r="A35" s="25">
        <v>13</v>
      </c>
      <c r="B35" s="49" t="s">
        <v>63</v>
      </c>
      <c r="C35" s="56"/>
      <c r="D35" s="63"/>
      <c r="E35" s="63">
        <v>2</v>
      </c>
      <c r="F35" s="63"/>
      <c r="G35" s="63"/>
      <c r="H35" s="63"/>
      <c r="I35" s="63"/>
      <c r="J35" s="63">
        <f t="shared" si="1"/>
        <v>2</v>
      </c>
      <c r="K35" s="54">
        <f t="shared" si="8"/>
        <v>2</v>
      </c>
      <c r="L35" s="55">
        <v>30</v>
      </c>
      <c r="M35" s="62">
        <v>30</v>
      </c>
      <c r="N35" s="62"/>
      <c r="O35" s="62"/>
      <c r="P35" s="62"/>
      <c r="Q35" s="62"/>
      <c r="R35" s="62"/>
      <c r="S35" s="45"/>
      <c r="T35" s="56"/>
      <c r="U35" s="56"/>
      <c r="V35" s="56"/>
      <c r="W35" s="56"/>
      <c r="X35" s="56"/>
      <c r="Y35" s="56">
        <v>30</v>
      </c>
      <c r="Z35" s="56"/>
      <c r="AA35" s="56"/>
      <c r="AB35" s="56"/>
      <c r="AC35" s="56"/>
      <c r="AD35" s="57"/>
      <c r="AE35" s="45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7"/>
      <c r="AQ35" s="58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8"/>
    </row>
    <row r="36" spans="1:54" ht="30" customHeight="1" x14ac:dyDescent="0.2">
      <c r="A36" s="25">
        <v>14</v>
      </c>
      <c r="B36" s="49" t="s">
        <v>89</v>
      </c>
      <c r="C36" s="56"/>
      <c r="D36" s="63"/>
      <c r="E36" s="63"/>
      <c r="F36" s="63"/>
      <c r="G36" s="63">
        <v>3</v>
      </c>
      <c r="H36" s="63"/>
      <c r="I36" s="63"/>
      <c r="J36" s="63">
        <f t="shared" si="1"/>
        <v>3</v>
      </c>
      <c r="K36" s="54">
        <f t="shared" si="8"/>
        <v>3</v>
      </c>
      <c r="L36" s="55">
        <v>30</v>
      </c>
      <c r="M36" s="62">
        <v>15</v>
      </c>
      <c r="N36" s="62"/>
      <c r="O36" s="62">
        <v>15</v>
      </c>
      <c r="P36" s="62"/>
      <c r="Q36" s="62"/>
      <c r="R36" s="62"/>
      <c r="S36" s="4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  <c r="AE36" s="89"/>
      <c r="AF36" s="56"/>
      <c r="AG36" s="56"/>
      <c r="AH36" s="56"/>
      <c r="AI36" s="56"/>
      <c r="AJ36" s="56"/>
      <c r="AK36" s="87">
        <v>15</v>
      </c>
      <c r="AL36" s="56"/>
      <c r="AM36" s="56">
        <v>15</v>
      </c>
      <c r="AN36" s="56"/>
      <c r="AO36" s="56"/>
      <c r="AP36" s="57"/>
      <c r="AQ36" s="58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8"/>
    </row>
    <row r="37" spans="1:54" ht="27" customHeight="1" x14ac:dyDescent="0.2">
      <c r="A37" s="25">
        <v>15</v>
      </c>
      <c r="B37" s="49" t="s">
        <v>90</v>
      </c>
      <c r="C37" s="56"/>
      <c r="D37" s="63"/>
      <c r="E37" s="63"/>
      <c r="F37" s="63"/>
      <c r="G37" s="63">
        <v>3</v>
      </c>
      <c r="H37" s="63"/>
      <c r="I37" s="63"/>
      <c r="J37" s="63">
        <f t="shared" si="1"/>
        <v>3</v>
      </c>
      <c r="K37" s="54">
        <f t="shared" si="8"/>
        <v>3</v>
      </c>
      <c r="L37" s="55">
        <v>30</v>
      </c>
      <c r="M37" s="62">
        <v>15</v>
      </c>
      <c r="N37" s="62"/>
      <c r="O37" s="62">
        <v>15</v>
      </c>
      <c r="P37" s="62"/>
      <c r="Q37" s="62"/>
      <c r="R37" s="62"/>
      <c r="S37" s="45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  <c r="AE37" s="89"/>
      <c r="AF37" s="56"/>
      <c r="AG37" s="56"/>
      <c r="AH37" s="56"/>
      <c r="AI37" s="56"/>
      <c r="AJ37" s="56"/>
      <c r="AK37" s="87">
        <v>15</v>
      </c>
      <c r="AL37" s="56"/>
      <c r="AM37" s="56">
        <v>15</v>
      </c>
      <c r="AN37" s="56"/>
      <c r="AO37" s="56"/>
      <c r="AP37" s="57"/>
      <c r="AQ37" s="58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8"/>
    </row>
    <row r="38" spans="1:54" ht="21" customHeight="1" x14ac:dyDescent="0.2">
      <c r="A38" s="25">
        <v>16</v>
      </c>
      <c r="B38" s="50" t="s">
        <v>64</v>
      </c>
      <c r="C38" s="56"/>
      <c r="D38" s="63"/>
      <c r="E38" s="63"/>
      <c r="F38" s="63">
        <v>3</v>
      </c>
      <c r="G38" s="63"/>
      <c r="H38" s="63"/>
      <c r="I38" s="63"/>
      <c r="J38" s="63">
        <f t="shared" si="1"/>
        <v>3</v>
      </c>
      <c r="K38" s="54">
        <f t="shared" si="8"/>
        <v>3</v>
      </c>
      <c r="L38" s="55">
        <v>30</v>
      </c>
      <c r="M38" s="62">
        <v>30</v>
      </c>
      <c r="N38" s="62"/>
      <c r="O38" s="62"/>
      <c r="P38" s="62"/>
      <c r="Q38" s="62"/>
      <c r="R38" s="62"/>
      <c r="S38" s="4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  <c r="AE38" s="45">
        <v>30</v>
      </c>
      <c r="AF38" s="56"/>
      <c r="AG38" s="87"/>
      <c r="AH38" s="56"/>
      <c r="AI38" s="56"/>
      <c r="AJ38" s="56"/>
      <c r="AK38" s="56"/>
      <c r="AL38" s="56"/>
      <c r="AM38" s="87"/>
      <c r="AN38" s="56"/>
      <c r="AO38" s="56"/>
      <c r="AP38" s="57"/>
      <c r="AQ38" s="58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8"/>
    </row>
    <row r="39" spans="1:54" ht="21" customHeight="1" x14ac:dyDescent="0.2">
      <c r="A39" s="25">
        <v>17</v>
      </c>
      <c r="B39" s="50" t="s">
        <v>65</v>
      </c>
      <c r="C39" s="56"/>
      <c r="D39" s="63"/>
      <c r="E39" s="63"/>
      <c r="F39" s="63"/>
      <c r="G39" s="63"/>
      <c r="H39" s="63"/>
      <c r="I39" s="63">
        <v>4</v>
      </c>
      <c r="J39" s="63">
        <f t="shared" si="1"/>
        <v>4</v>
      </c>
      <c r="K39" s="54">
        <f t="shared" si="8"/>
        <v>4</v>
      </c>
      <c r="L39" s="55">
        <v>30</v>
      </c>
      <c r="M39" s="62">
        <v>20</v>
      </c>
      <c r="N39" s="62"/>
      <c r="O39" s="62">
        <v>10</v>
      </c>
      <c r="P39" s="62"/>
      <c r="Q39" s="62"/>
      <c r="R39" s="62"/>
      <c r="S39" s="45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7"/>
      <c r="AE39" s="45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58"/>
      <c r="AR39" s="56"/>
      <c r="AS39" s="56"/>
      <c r="AT39" s="56"/>
      <c r="AU39" s="56"/>
      <c r="AV39" s="56"/>
      <c r="AW39" s="56">
        <v>20</v>
      </c>
      <c r="AX39" s="56"/>
      <c r="AY39" s="56">
        <v>10</v>
      </c>
      <c r="AZ39" s="56"/>
      <c r="BA39" s="56"/>
      <c r="BB39" s="58"/>
    </row>
    <row r="40" spans="1:54" ht="19.5" customHeight="1" x14ac:dyDescent="0.2">
      <c r="A40" s="24" t="s">
        <v>29</v>
      </c>
      <c r="B40" s="51" t="s">
        <v>37</v>
      </c>
      <c r="C40" s="83"/>
      <c r="D40" s="53">
        <f t="shared" ref="D40:I40" si="15">SUM(D41:D43)</f>
        <v>0</v>
      </c>
      <c r="E40" s="53">
        <f t="shared" si="15"/>
        <v>0</v>
      </c>
      <c r="F40" s="53">
        <f t="shared" si="15"/>
        <v>0</v>
      </c>
      <c r="G40" s="53">
        <f t="shared" si="15"/>
        <v>10</v>
      </c>
      <c r="H40" s="53">
        <f t="shared" si="15"/>
        <v>16</v>
      </c>
      <c r="I40" s="53">
        <f t="shared" si="15"/>
        <v>18</v>
      </c>
      <c r="J40" s="53">
        <f t="shared" si="1"/>
        <v>44</v>
      </c>
      <c r="K40" s="53">
        <f t="shared" si="8"/>
        <v>44</v>
      </c>
      <c r="L40" s="61">
        <f t="shared" ref="L40:R40" si="16">SUM(L41:L43)</f>
        <v>330</v>
      </c>
      <c r="M40" s="61">
        <f>SUM(M41:M43)</f>
        <v>270</v>
      </c>
      <c r="N40" s="61">
        <f t="shared" si="16"/>
        <v>60</v>
      </c>
      <c r="O40" s="61">
        <f t="shared" si="16"/>
        <v>0</v>
      </c>
      <c r="P40" s="61">
        <f t="shared" si="16"/>
        <v>0</v>
      </c>
      <c r="Q40" s="61">
        <f t="shared" si="16"/>
        <v>0</v>
      </c>
      <c r="R40" s="61">
        <f t="shared" si="16"/>
        <v>0</v>
      </c>
      <c r="S40" s="61">
        <f t="shared" ref="S40:AN40" si="17">SUM(S41:S43)</f>
        <v>0</v>
      </c>
      <c r="T40" s="61">
        <f t="shared" si="17"/>
        <v>0</v>
      </c>
      <c r="U40" s="61">
        <f t="shared" si="17"/>
        <v>0</v>
      </c>
      <c r="V40" s="61">
        <f t="shared" si="17"/>
        <v>0</v>
      </c>
      <c r="W40" s="61">
        <f t="shared" si="17"/>
        <v>0</v>
      </c>
      <c r="X40" s="61">
        <f t="shared" si="17"/>
        <v>0</v>
      </c>
      <c r="Y40" s="61">
        <f t="shared" si="17"/>
        <v>0</v>
      </c>
      <c r="Z40" s="61">
        <f t="shared" si="17"/>
        <v>0</v>
      </c>
      <c r="AA40" s="61">
        <f t="shared" si="17"/>
        <v>0</v>
      </c>
      <c r="AB40" s="61">
        <f t="shared" si="17"/>
        <v>0</v>
      </c>
      <c r="AC40" s="61">
        <f t="shared" si="17"/>
        <v>0</v>
      </c>
      <c r="AD40" s="61">
        <f t="shared" si="17"/>
        <v>0</v>
      </c>
      <c r="AE40" s="61">
        <f t="shared" si="17"/>
        <v>0</v>
      </c>
      <c r="AF40" s="61">
        <f t="shared" si="17"/>
        <v>0</v>
      </c>
      <c r="AG40" s="61">
        <f t="shared" si="17"/>
        <v>0</v>
      </c>
      <c r="AH40" s="61">
        <f t="shared" si="17"/>
        <v>0</v>
      </c>
      <c r="AI40" s="61">
        <f t="shared" si="17"/>
        <v>0</v>
      </c>
      <c r="AJ40" s="61">
        <f t="shared" si="17"/>
        <v>0</v>
      </c>
      <c r="AK40" s="61">
        <f t="shared" si="17"/>
        <v>120</v>
      </c>
      <c r="AL40" s="61">
        <f t="shared" si="17"/>
        <v>0</v>
      </c>
      <c r="AM40" s="61">
        <f t="shared" si="17"/>
        <v>0</v>
      </c>
      <c r="AN40" s="61">
        <f t="shared" si="17"/>
        <v>0</v>
      </c>
      <c r="AO40" s="61">
        <f>SUM(AN41:AN43)</f>
        <v>0</v>
      </c>
      <c r="AP40" s="61">
        <f t="shared" ref="AP40:BB40" si="18">SUM(AP41:AP43)</f>
        <v>0</v>
      </c>
      <c r="AQ40" s="61">
        <f t="shared" si="18"/>
        <v>120</v>
      </c>
      <c r="AR40" s="61">
        <f t="shared" si="18"/>
        <v>30</v>
      </c>
      <c r="AS40" s="61">
        <f t="shared" si="18"/>
        <v>0</v>
      </c>
      <c r="AT40" s="61">
        <f t="shared" si="18"/>
        <v>0</v>
      </c>
      <c r="AU40" s="61">
        <f t="shared" si="18"/>
        <v>0</v>
      </c>
      <c r="AV40" s="61">
        <f t="shared" si="18"/>
        <v>0</v>
      </c>
      <c r="AW40" s="61">
        <f t="shared" si="18"/>
        <v>0</v>
      </c>
      <c r="AX40" s="61">
        <f t="shared" si="18"/>
        <v>30</v>
      </c>
      <c r="AY40" s="61">
        <f t="shared" si="18"/>
        <v>30</v>
      </c>
      <c r="AZ40" s="61">
        <f t="shared" si="18"/>
        <v>0</v>
      </c>
      <c r="BA40" s="61">
        <f t="shared" si="18"/>
        <v>0</v>
      </c>
      <c r="BB40" s="61">
        <f t="shared" si="18"/>
        <v>0</v>
      </c>
    </row>
    <row r="41" spans="1:54" ht="12.75" customHeight="1" x14ac:dyDescent="0.2">
      <c r="A41" s="25" t="s">
        <v>30</v>
      </c>
      <c r="B41" s="50" t="s">
        <v>39</v>
      </c>
      <c r="C41" s="56"/>
      <c r="D41" s="63"/>
      <c r="E41" s="63"/>
      <c r="F41" s="63"/>
      <c r="G41" s="63">
        <f>G48</f>
        <v>7</v>
      </c>
      <c r="H41" s="63">
        <f>H48</f>
        <v>15</v>
      </c>
      <c r="I41" s="63">
        <f>I48</f>
        <v>4</v>
      </c>
      <c r="J41" s="63">
        <f t="shared" si="1"/>
        <v>26</v>
      </c>
      <c r="K41" s="54">
        <f t="shared" si="8"/>
        <v>26</v>
      </c>
      <c r="L41" s="55">
        <f>SUM(L48)</f>
        <v>270</v>
      </c>
      <c r="M41" s="62">
        <f>M48</f>
        <v>270</v>
      </c>
      <c r="N41" s="62"/>
      <c r="O41" s="62"/>
      <c r="P41" s="62"/>
      <c r="Q41" s="62"/>
      <c r="R41" s="62"/>
      <c r="S41" s="45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45"/>
      <c r="AF41" s="56"/>
      <c r="AG41" s="56"/>
      <c r="AH41" s="56"/>
      <c r="AI41" s="56"/>
      <c r="AJ41" s="56"/>
      <c r="AK41" s="56">
        <f>AK48</f>
        <v>120</v>
      </c>
      <c r="AL41" s="56"/>
      <c r="AM41" s="56"/>
      <c r="AN41" s="56"/>
      <c r="AO41" s="56"/>
      <c r="AP41" s="57"/>
      <c r="AQ41" s="58">
        <f>AQ48</f>
        <v>120</v>
      </c>
      <c r="AR41" s="56"/>
      <c r="AS41" s="56"/>
      <c r="AT41" s="56"/>
      <c r="AU41" s="56"/>
      <c r="AV41" s="56"/>
      <c r="AW41" s="56"/>
      <c r="AX41" s="56"/>
      <c r="AY41" s="56">
        <v>30</v>
      </c>
      <c r="AZ41" s="56"/>
      <c r="BA41" s="56"/>
      <c r="BB41" s="58"/>
    </row>
    <row r="42" spans="1:54" ht="18" customHeight="1" x14ac:dyDescent="0.2">
      <c r="A42" s="27" t="s">
        <v>38</v>
      </c>
      <c r="B42" s="91" t="s">
        <v>110</v>
      </c>
      <c r="C42" s="56"/>
      <c r="D42" s="63"/>
      <c r="E42" s="63"/>
      <c r="F42" s="63"/>
      <c r="G42" s="63"/>
      <c r="H42" s="94">
        <v>1</v>
      </c>
      <c r="I42" s="94">
        <v>14</v>
      </c>
      <c r="J42" s="63">
        <f t="shared" si="1"/>
        <v>15</v>
      </c>
      <c r="K42" s="54">
        <f t="shared" si="8"/>
        <v>15</v>
      </c>
      <c r="L42" s="55">
        <v>60</v>
      </c>
      <c r="M42" s="62"/>
      <c r="N42" s="62">
        <v>60</v>
      </c>
      <c r="O42" s="62"/>
      <c r="P42" s="62"/>
      <c r="Q42" s="62"/>
      <c r="R42" s="62"/>
      <c r="S42" s="45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7"/>
      <c r="AE42" s="45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7"/>
      <c r="AQ42" s="58"/>
      <c r="AR42" s="56">
        <v>30</v>
      </c>
      <c r="AS42" s="56"/>
      <c r="AT42" s="56"/>
      <c r="AU42" s="56"/>
      <c r="AV42" s="56"/>
      <c r="AW42" s="56"/>
      <c r="AX42" s="56">
        <v>30</v>
      </c>
      <c r="AY42" s="56"/>
      <c r="AZ42" s="56"/>
      <c r="BA42" s="56"/>
      <c r="BB42" s="58"/>
    </row>
    <row r="43" spans="1:54" ht="16.5" customHeight="1" x14ac:dyDescent="0.2">
      <c r="A43" s="27" t="s">
        <v>34</v>
      </c>
      <c r="B43" s="50" t="s">
        <v>85</v>
      </c>
      <c r="C43" s="56"/>
      <c r="D43" s="70"/>
      <c r="E43" s="70"/>
      <c r="F43" s="70"/>
      <c r="G43" s="70">
        <v>3</v>
      </c>
      <c r="H43" s="70"/>
      <c r="I43" s="70"/>
      <c r="J43" s="63">
        <f t="shared" si="1"/>
        <v>3</v>
      </c>
      <c r="K43" s="54">
        <f t="shared" si="8"/>
        <v>3</v>
      </c>
      <c r="L43" s="55"/>
      <c r="M43" s="62"/>
      <c r="N43" s="62"/>
      <c r="O43" s="62"/>
      <c r="P43" s="62"/>
      <c r="Q43" s="62"/>
      <c r="R43" s="62"/>
      <c r="S43" s="45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/>
      <c r="AE43" s="45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/>
      <c r="AQ43" s="58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8"/>
    </row>
    <row r="44" spans="1:54" ht="29.25" customHeight="1" x14ac:dyDescent="0.2">
      <c r="A44" s="27"/>
      <c r="B44" s="128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37"/>
      <c r="Q44" s="37"/>
      <c r="R44" s="3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ht="24.75" customHeight="1" x14ac:dyDescent="0.2">
      <c r="A45" s="27"/>
      <c r="B45" s="125" t="s">
        <v>108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ht="15" customHeight="1" thickBot="1" x14ac:dyDescent="0.25">
      <c r="A46" s="38"/>
      <c r="B46" s="124" t="s">
        <v>109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0"/>
    </row>
    <row r="47" spans="1:54" x14ac:dyDescent="0.2">
      <c r="A47" s="30" t="s">
        <v>30</v>
      </c>
      <c r="B47" s="52" t="s">
        <v>31</v>
      </c>
      <c r="C47" s="85"/>
      <c r="D47" s="71"/>
      <c r="E47" s="71"/>
      <c r="F47" s="71"/>
      <c r="G47" s="71"/>
      <c r="H47" s="71"/>
      <c r="I47" s="71"/>
      <c r="J47" s="71"/>
      <c r="K47" s="72"/>
      <c r="L47" s="73"/>
      <c r="M47" s="74"/>
      <c r="N47" s="74"/>
      <c r="O47" s="74"/>
      <c r="P47" s="74"/>
      <c r="Q47" s="74"/>
      <c r="R47" s="75"/>
      <c r="S47" s="4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5"/>
      <c r="AE47" s="4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6"/>
      <c r="AQ47" s="73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</row>
    <row r="48" spans="1:54" x14ac:dyDescent="0.2">
      <c r="A48" s="32" t="s">
        <v>32</v>
      </c>
      <c r="B48" s="43" t="s">
        <v>105</v>
      </c>
      <c r="C48" s="86"/>
      <c r="D48" s="77">
        <f t="shared" ref="D48:I48" si="19">SUM(D49:D58)</f>
        <v>0</v>
      </c>
      <c r="E48" s="77">
        <f t="shared" si="19"/>
        <v>0</v>
      </c>
      <c r="F48" s="77">
        <f t="shared" si="19"/>
        <v>0</v>
      </c>
      <c r="G48" s="77">
        <f t="shared" si="19"/>
        <v>7</v>
      </c>
      <c r="H48" s="77">
        <f t="shared" si="19"/>
        <v>15</v>
      </c>
      <c r="I48" s="77">
        <f t="shared" si="19"/>
        <v>4</v>
      </c>
      <c r="J48" s="77">
        <f t="shared" ref="J48:J68" si="20">SUM(D48:I48)</f>
        <v>26</v>
      </c>
      <c r="K48" s="77">
        <f t="shared" ref="K48:K68" si="21">SUM(D48:I48)</f>
        <v>26</v>
      </c>
      <c r="L48" s="78">
        <f t="shared" ref="L48:R48" si="22">SUM(L49:L58)</f>
        <v>270</v>
      </c>
      <c r="M48" s="78">
        <f>SUM(M49:M58)</f>
        <v>270</v>
      </c>
      <c r="N48" s="78">
        <f t="shared" si="22"/>
        <v>0</v>
      </c>
      <c r="O48" s="78">
        <f t="shared" si="22"/>
        <v>0</v>
      </c>
      <c r="P48" s="78">
        <f t="shared" si="22"/>
        <v>0</v>
      </c>
      <c r="Q48" s="78">
        <f t="shared" si="22"/>
        <v>0</v>
      </c>
      <c r="R48" s="78">
        <f t="shared" si="22"/>
        <v>0</v>
      </c>
      <c r="S48" s="78">
        <f t="shared" ref="S48:BB48" si="23">SUM(S49:S58)</f>
        <v>0</v>
      </c>
      <c r="T48" s="78">
        <f t="shared" si="23"/>
        <v>0</v>
      </c>
      <c r="U48" s="78">
        <f t="shared" si="23"/>
        <v>0</v>
      </c>
      <c r="V48" s="78">
        <f t="shared" si="23"/>
        <v>0</v>
      </c>
      <c r="W48" s="78">
        <f t="shared" si="23"/>
        <v>0</v>
      </c>
      <c r="X48" s="78">
        <f t="shared" si="23"/>
        <v>0</v>
      </c>
      <c r="Y48" s="78">
        <f t="shared" si="23"/>
        <v>0</v>
      </c>
      <c r="Z48" s="78">
        <f t="shared" si="23"/>
        <v>0</v>
      </c>
      <c r="AA48" s="78">
        <f t="shared" si="23"/>
        <v>0</v>
      </c>
      <c r="AB48" s="78">
        <f t="shared" si="23"/>
        <v>0</v>
      </c>
      <c r="AC48" s="78">
        <f t="shared" si="23"/>
        <v>0</v>
      </c>
      <c r="AD48" s="78">
        <f t="shared" si="23"/>
        <v>0</v>
      </c>
      <c r="AE48" s="78">
        <f t="shared" si="23"/>
        <v>0</v>
      </c>
      <c r="AF48" s="78">
        <f t="shared" si="23"/>
        <v>0</v>
      </c>
      <c r="AG48" s="78">
        <f t="shared" si="23"/>
        <v>0</v>
      </c>
      <c r="AH48" s="78">
        <f t="shared" si="23"/>
        <v>0</v>
      </c>
      <c r="AI48" s="78">
        <f t="shared" si="23"/>
        <v>0</v>
      </c>
      <c r="AJ48" s="78">
        <f t="shared" si="23"/>
        <v>0</v>
      </c>
      <c r="AK48" s="78">
        <f t="shared" si="23"/>
        <v>120</v>
      </c>
      <c r="AL48" s="78">
        <f t="shared" si="23"/>
        <v>0</v>
      </c>
      <c r="AM48" s="78">
        <f t="shared" si="23"/>
        <v>0</v>
      </c>
      <c r="AN48" s="78">
        <f t="shared" si="23"/>
        <v>0</v>
      </c>
      <c r="AO48" s="78">
        <f t="shared" si="23"/>
        <v>0</v>
      </c>
      <c r="AP48" s="78">
        <f t="shared" si="23"/>
        <v>0</v>
      </c>
      <c r="AQ48" s="78">
        <f t="shared" si="23"/>
        <v>120</v>
      </c>
      <c r="AR48" s="78">
        <f t="shared" si="23"/>
        <v>0</v>
      </c>
      <c r="AS48" s="78">
        <f t="shared" si="23"/>
        <v>0</v>
      </c>
      <c r="AT48" s="78">
        <f t="shared" si="23"/>
        <v>0</v>
      </c>
      <c r="AU48" s="78">
        <f t="shared" si="23"/>
        <v>0</v>
      </c>
      <c r="AV48" s="78">
        <f t="shared" si="23"/>
        <v>0</v>
      </c>
      <c r="AW48" s="78">
        <f t="shared" si="23"/>
        <v>30</v>
      </c>
      <c r="AX48" s="78">
        <f t="shared" si="23"/>
        <v>0</v>
      </c>
      <c r="AY48" s="78">
        <f t="shared" si="23"/>
        <v>0</v>
      </c>
      <c r="AZ48" s="78">
        <f t="shared" si="23"/>
        <v>0</v>
      </c>
      <c r="BA48" s="78">
        <f t="shared" si="23"/>
        <v>0</v>
      </c>
      <c r="BB48" s="78">
        <f t="shared" si="23"/>
        <v>0</v>
      </c>
    </row>
    <row r="49" spans="1:54" ht="38.25" x14ac:dyDescent="0.2">
      <c r="A49" s="25">
        <v>1</v>
      </c>
      <c r="B49" s="49" t="s">
        <v>66</v>
      </c>
      <c r="C49" s="67" t="s">
        <v>98</v>
      </c>
      <c r="D49" s="64"/>
      <c r="E49" s="64"/>
      <c r="F49" s="64"/>
      <c r="G49" s="64">
        <v>2</v>
      </c>
      <c r="H49" s="64"/>
      <c r="I49" s="64"/>
      <c r="J49" s="64">
        <f t="shared" si="20"/>
        <v>2</v>
      </c>
      <c r="K49" s="57">
        <f t="shared" si="21"/>
        <v>2</v>
      </c>
      <c r="L49" s="55">
        <v>30</v>
      </c>
      <c r="M49" s="62">
        <v>30</v>
      </c>
      <c r="N49" s="62"/>
      <c r="O49" s="62"/>
      <c r="P49" s="62"/>
      <c r="Q49" s="62"/>
      <c r="R49" s="62"/>
      <c r="S49" s="45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/>
      <c r="AE49" s="45"/>
      <c r="AF49" s="56"/>
      <c r="AG49" s="56"/>
      <c r="AH49" s="56"/>
      <c r="AI49" s="56"/>
      <c r="AJ49" s="56"/>
      <c r="AK49" s="56">
        <v>30</v>
      </c>
      <c r="AL49" s="56"/>
      <c r="AM49" s="56"/>
      <c r="AN49" s="56"/>
      <c r="AO49" s="56"/>
      <c r="AP49" s="54"/>
      <c r="AQ49" s="1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</row>
    <row r="50" spans="1:54" ht="27.75" customHeight="1" x14ac:dyDescent="0.2">
      <c r="A50" s="25">
        <v>2</v>
      </c>
      <c r="B50" s="49" t="s">
        <v>91</v>
      </c>
      <c r="C50" s="56"/>
      <c r="D50" s="64"/>
      <c r="E50" s="79"/>
      <c r="F50" s="79"/>
      <c r="G50" s="79"/>
      <c r="H50" s="79">
        <v>4</v>
      </c>
      <c r="I50" s="79"/>
      <c r="J50" s="64">
        <f t="shared" si="20"/>
        <v>4</v>
      </c>
      <c r="K50" s="57">
        <f t="shared" si="21"/>
        <v>4</v>
      </c>
      <c r="L50" s="55">
        <v>30</v>
      </c>
      <c r="M50" s="62">
        <v>30</v>
      </c>
      <c r="N50" s="62"/>
      <c r="O50" s="62"/>
      <c r="P50" s="62"/>
      <c r="Q50" s="62"/>
      <c r="R50" s="62"/>
      <c r="S50" s="45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7"/>
      <c r="AE50" s="45"/>
      <c r="AF50" s="56"/>
      <c r="AG50" s="80"/>
      <c r="AH50" s="56"/>
      <c r="AI50" s="56"/>
      <c r="AJ50" s="56"/>
      <c r="AK50" s="56"/>
      <c r="AL50" s="56"/>
      <c r="AM50" s="56"/>
      <c r="AN50" s="56"/>
      <c r="AO50" s="56"/>
      <c r="AP50" s="54"/>
      <c r="AQ50" s="16">
        <v>30</v>
      </c>
      <c r="AR50" s="56"/>
      <c r="AS50" s="80"/>
      <c r="AT50" s="56"/>
      <c r="AU50" s="56"/>
      <c r="AV50" s="56"/>
      <c r="AW50" s="56"/>
      <c r="AX50" s="56"/>
      <c r="AY50" s="56"/>
      <c r="AZ50" s="56"/>
      <c r="BA50" s="56"/>
      <c r="BB50" s="56"/>
    </row>
    <row r="51" spans="1:54" x14ac:dyDescent="0.2">
      <c r="A51" s="25">
        <v>3</v>
      </c>
      <c r="B51" s="50" t="s">
        <v>67</v>
      </c>
      <c r="C51" s="56"/>
      <c r="D51" s="64"/>
      <c r="E51" s="79"/>
      <c r="F51" s="79"/>
      <c r="G51" s="64">
        <v>1</v>
      </c>
      <c r="H51" s="64"/>
      <c r="I51" s="64"/>
      <c r="J51" s="64">
        <f t="shared" si="20"/>
        <v>1</v>
      </c>
      <c r="K51" s="57">
        <f t="shared" si="21"/>
        <v>1</v>
      </c>
      <c r="L51" s="55">
        <v>30</v>
      </c>
      <c r="M51" s="62">
        <v>30</v>
      </c>
      <c r="N51" s="62"/>
      <c r="O51" s="62"/>
      <c r="P51" s="62"/>
      <c r="Q51" s="62"/>
      <c r="R51" s="62"/>
      <c r="S51" s="45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7"/>
      <c r="AE51" s="45"/>
      <c r="AF51" s="56"/>
      <c r="AG51" s="56"/>
      <c r="AH51" s="56"/>
      <c r="AI51" s="56"/>
      <c r="AJ51" s="56"/>
      <c r="AK51" s="56">
        <v>30</v>
      </c>
      <c r="AL51" s="56"/>
      <c r="AM51" s="56"/>
      <c r="AN51" s="56"/>
      <c r="AO51" s="56"/>
      <c r="AP51" s="54"/>
      <c r="AQ51" s="1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</row>
    <row r="52" spans="1:54" x14ac:dyDescent="0.2">
      <c r="A52" s="25">
        <v>4</v>
      </c>
      <c r="B52" s="50" t="s">
        <v>68</v>
      </c>
      <c r="C52" s="67" t="s">
        <v>100</v>
      </c>
      <c r="D52" s="64"/>
      <c r="E52" s="79"/>
      <c r="F52" s="79"/>
      <c r="G52" s="79"/>
      <c r="H52" s="79">
        <v>4</v>
      </c>
      <c r="I52" s="79"/>
      <c r="J52" s="64">
        <f t="shared" si="20"/>
        <v>4</v>
      </c>
      <c r="K52" s="57">
        <f t="shared" si="21"/>
        <v>4</v>
      </c>
      <c r="L52" s="55">
        <v>30</v>
      </c>
      <c r="M52" s="62">
        <v>30</v>
      </c>
      <c r="N52" s="62"/>
      <c r="O52" s="62"/>
      <c r="P52" s="62"/>
      <c r="Q52" s="62"/>
      <c r="R52" s="62"/>
      <c r="S52" s="45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7"/>
      <c r="AE52" s="45"/>
      <c r="AF52" s="56"/>
      <c r="AG52" s="56"/>
      <c r="AH52" s="56"/>
      <c r="AI52" s="56"/>
      <c r="AJ52" s="56"/>
      <c r="AK52" s="80"/>
      <c r="AL52" s="56"/>
      <c r="AM52" s="56"/>
      <c r="AN52" s="56"/>
      <c r="AO52" s="56"/>
      <c r="AP52" s="54"/>
      <c r="AQ52" s="16">
        <v>30</v>
      </c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</row>
    <row r="53" spans="1:54" x14ac:dyDescent="0.2">
      <c r="A53" s="25">
        <v>5</v>
      </c>
      <c r="B53" s="49" t="s">
        <v>69</v>
      </c>
      <c r="C53" s="56"/>
      <c r="D53" s="64"/>
      <c r="E53" s="79"/>
      <c r="F53" s="79"/>
      <c r="G53" s="79"/>
      <c r="H53" s="79"/>
      <c r="I53" s="79">
        <v>2</v>
      </c>
      <c r="J53" s="64">
        <f t="shared" si="20"/>
        <v>2</v>
      </c>
      <c r="K53" s="57">
        <f t="shared" si="21"/>
        <v>2</v>
      </c>
      <c r="L53" s="55">
        <v>15</v>
      </c>
      <c r="M53" s="62">
        <v>15</v>
      </c>
      <c r="N53" s="62"/>
      <c r="O53" s="62"/>
      <c r="P53" s="62"/>
      <c r="Q53" s="62"/>
      <c r="R53" s="62"/>
      <c r="S53" s="45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7"/>
      <c r="AE53" s="45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4"/>
      <c r="AQ53" s="16"/>
      <c r="AR53" s="56"/>
      <c r="AS53" s="56"/>
      <c r="AT53" s="56"/>
      <c r="AU53" s="56"/>
      <c r="AV53" s="56"/>
      <c r="AW53" s="56">
        <v>15</v>
      </c>
      <c r="AX53" s="56"/>
      <c r="AY53" s="56"/>
      <c r="AZ53" s="56"/>
      <c r="BA53" s="56"/>
      <c r="BB53" s="56"/>
    </row>
    <row r="54" spans="1:54" x14ac:dyDescent="0.2">
      <c r="A54" s="25">
        <v>6</v>
      </c>
      <c r="B54" s="49" t="s">
        <v>70</v>
      </c>
      <c r="C54" s="56"/>
      <c r="D54" s="64"/>
      <c r="E54" s="79"/>
      <c r="F54" s="79"/>
      <c r="G54" s="79"/>
      <c r="H54" s="79"/>
      <c r="I54" s="79">
        <v>2</v>
      </c>
      <c r="J54" s="64">
        <f t="shared" si="20"/>
        <v>2</v>
      </c>
      <c r="K54" s="57">
        <f t="shared" si="21"/>
        <v>2</v>
      </c>
      <c r="L54" s="55">
        <v>15</v>
      </c>
      <c r="M54" s="62">
        <v>15</v>
      </c>
      <c r="N54" s="62"/>
      <c r="O54" s="62"/>
      <c r="P54" s="62"/>
      <c r="Q54" s="62"/>
      <c r="R54" s="81"/>
      <c r="S54" s="45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7"/>
      <c r="AE54" s="45"/>
      <c r="AF54" s="56"/>
      <c r="AG54" s="56"/>
      <c r="AH54" s="56"/>
      <c r="AI54" s="56"/>
      <c r="AJ54" s="56"/>
      <c r="AK54" s="56"/>
      <c r="AL54" s="56"/>
      <c r="AM54" s="80"/>
      <c r="AN54" s="56"/>
      <c r="AO54" s="56"/>
      <c r="AP54" s="54"/>
      <c r="AQ54" s="16"/>
      <c r="AR54" s="56"/>
      <c r="AS54" s="56"/>
      <c r="AT54" s="56"/>
      <c r="AU54" s="56"/>
      <c r="AV54" s="56"/>
      <c r="AW54" s="56">
        <v>15</v>
      </c>
      <c r="AX54" s="56"/>
      <c r="AY54" s="56"/>
      <c r="AZ54" s="56"/>
      <c r="BA54" s="56"/>
      <c r="BB54" s="56"/>
    </row>
    <row r="55" spans="1:54" ht="25.5" x14ac:dyDescent="0.2">
      <c r="A55" s="25">
        <v>7</v>
      </c>
      <c r="B55" s="49" t="s">
        <v>71</v>
      </c>
      <c r="C55" s="56"/>
      <c r="D55" s="64"/>
      <c r="E55" s="79"/>
      <c r="F55" s="79"/>
      <c r="G55" s="79"/>
      <c r="H55" s="79">
        <v>4</v>
      </c>
      <c r="I55" s="79"/>
      <c r="J55" s="64">
        <f t="shared" si="20"/>
        <v>4</v>
      </c>
      <c r="K55" s="57">
        <f t="shared" si="21"/>
        <v>4</v>
      </c>
      <c r="L55" s="55">
        <v>30</v>
      </c>
      <c r="M55" s="62">
        <v>30</v>
      </c>
      <c r="N55" s="62"/>
      <c r="O55" s="62"/>
      <c r="P55" s="62"/>
      <c r="Q55" s="62"/>
      <c r="R55" s="62"/>
      <c r="S55" s="4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7"/>
      <c r="AE55" s="45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4"/>
      <c r="AQ55" s="16">
        <v>30</v>
      </c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</row>
    <row r="56" spans="1:54" x14ac:dyDescent="0.2">
      <c r="A56" s="25">
        <v>8</v>
      </c>
      <c r="B56" s="50" t="s">
        <v>72</v>
      </c>
      <c r="C56" s="56"/>
      <c r="D56" s="64"/>
      <c r="E56" s="79"/>
      <c r="F56" s="79"/>
      <c r="G56" s="79">
        <v>2</v>
      </c>
      <c r="H56" s="79"/>
      <c r="I56" s="79"/>
      <c r="J56" s="64">
        <f t="shared" si="20"/>
        <v>2</v>
      </c>
      <c r="K56" s="57">
        <f t="shared" si="21"/>
        <v>2</v>
      </c>
      <c r="L56" s="55">
        <v>30</v>
      </c>
      <c r="M56" s="62">
        <v>30</v>
      </c>
      <c r="N56" s="62"/>
      <c r="O56" s="62"/>
      <c r="P56" s="62"/>
      <c r="Q56" s="62"/>
      <c r="R56" s="62"/>
      <c r="S56" s="4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7"/>
      <c r="AE56" s="45"/>
      <c r="AF56" s="56"/>
      <c r="AG56" s="56"/>
      <c r="AH56" s="56"/>
      <c r="AI56" s="56"/>
      <c r="AJ56" s="56"/>
      <c r="AK56" s="56">
        <v>30</v>
      </c>
      <c r="AL56" s="56"/>
      <c r="AM56" s="56"/>
      <c r="AN56" s="56"/>
      <c r="AO56" s="56"/>
      <c r="AP56" s="54"/>
      <c r="AQ56" s="1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</row>
    <row r="57" spans="1:54" x14ac:dyDescent="0.2">
      <c r="A57" s="25">
        <v>9</v>
      </c>
      <c r="B57" s="50" t="s">
        <v>73</v>
      </c>
      <c r="C57" s="90"/>
      <c r="D57" s="64"/>
      <c r="E57" s="79"/>
      <c r="F57" s="79"/>
      <c r="G57" s="79">
        <v>2</v>
      </c>
      <c r="H57" s="79"/>
      <c r="I57" s="79"/>
      <c r="J57" s="64">
        <f t="shared" si="20"/>
        <v>2</v>
      </c>
      <c r="K57" s="57">
        <f t="shared" si="21"/>
        <v>2</v>
      </c>
      <c r="L57" s="55">
        <v>30</v>
      </c>
      <c r="M57" s="62">
        <v>30</v>
      </c>
      <c r="N57" s="62"/>
      <c r="O57" s="62"/>
      <c r="P57" s="62"/>
      <c r="Q57" s="62"/>
      <c r="R57" s="62"/>
      <c r="S57" s="45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7"/>
      <c r="AE57" s="45"/>
      <c r="AF57" s="56"/>
      <c r="AG57" s="56"/>
      <c r="AH57" s="56"/>
      <c r="AI57" s="56"/>
      <c r="AJ57" s="56"/>
      <c r="AK57" s="56">
        <v>30</v>
      </c>
      <c r="AL57" s="56"/>
      <c r="AM57" s="56"/>
      <c r="AN57" s="56"/>
      <c r="AO57" s="56"/>
      <c r="AP57" s="54"/>
      <c r="AQ57" s="1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54" ht="25.5" x14ac:dyDescent="0.2">
      <c r="A58" s="25">
        <v>10</v>
      </c>
      <c r="B58" s="49" t="s">
        <v>74</v>
      </c>
      <c r="C58" s="67" t="s">
        <v>100</v>
      </c>
      <c r="D58" s="64"/>
      <c r="E58" s="79"/>
      <c r="F58" s="79"/>
      <c r="G58" s="79"/>
      <c r="H58" s="79">
        <v>3</v>
      </c>
      <c r="I58" s="79"/>
      <c r="J58" s="64">
        <f t="shared" si="20"/>
        <v>3</v>
      </c>
      <c r="K58" s="57">
        <f t="shared" si="21"/>
        <v>3</v>
      </c>
      <c r="L58" s="55">
        <v>30</v>
      </c>
      <c r="M58" s="62">
        <v>30</v>
      </c>
      <c r="N58" s="62"/>
      <c r="O58" s="62"/>
      <c r="P58" s="62"/>
      <c r="Q58" s="62"/>
      <c r="R58" s="62"/>
      <c r="S58" s="45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7"/>
      <c r="AE58" s="45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4"/>
      <c r="AQ58" s="16">
        <v>30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54" x14ac:dyDescent="0.2">
      <c r="A59" s="32" t="s">
        <v>33</v>
      </c>
      <c r="B59" s="43" t="s">
        <v>75</v>
      </c>
      <c r="C59" s="86"/>
      <c r="D59" s="22">
        <f t="shared" ref="D59:I59" si="24">SUM(D60:D68)</f>
        <v>0</v>
      </c>
      <c r="E59" s="21">
        <f t="shared" si="24"/>
        <v>0</v>
      </c>
      <c r="F59" s="21">
        <f t="shared" si="24"/>
        <v>0</v>
      </c>
      <c r="G59" s="21">
        <f t="shared" si="24"/>
        <v>7</v>
      </c>
      <c r="H59" s="21">
        <f t="shared" si="24"/>
        <v>15</v>
      </c>
      <c r="I59" s="21">
        <f t="shared" si="24"/>
        <v>4</v>
      </c>
      <c r="J59" s="22">
        <f t="shared" si="20"/>
        <v>26</v>
      </c>
      <c r="K59" s="82">
        <f t="shared" si="21"/>
        <v>26</v>
      </c>
      <c r="L59" s="78">
        <f t="shared" ref="L59:R59" si="25">SUM(L60:L68)</f>
        <v>270</v>
      </c>
      <c r="M59" s="78">
        <f>SUM(M60:M68)</f>
        <v>270</v>
      </c>
      <c r="N59" s="78">
        <f t="shared" si="25"/>
        <v>0</v>
      </c>
      <c r="O59" s="78">
        <f t="shared" si="25"/>
        <v>0</v>
      </c>
      <c r="P59" s="78">
        <f t="shared" si="25"/>
        <v>0</v>
      </c>
      <c r="Q59" s="78">
        <f t="shared" si="25"/>
        <v>0</v>
      </c>
      <c r="R59" s="78">
        <f t="shared" si="25"/>
        <v>0</v>
      </c>
      <c r="S59" s="78">
        <f t="shared" ref="S59:BB59" si="26">SUM(S60,S61,S62,S63,S64,S65,S66,S67,S68)</f>
        <v>0</v>
      </c>
      <c r="T59" s="78">
        <f t="shared" si="26"/>
        <v>0</v>
      </c>
      <c r="U59" s="78">
        <f t="shared" si="26"/>
        <v>0</v>
      </c>
      <c r="V59" s="78">
        <f t="shared" si="26"/>
        <v>0</v>
      </c>
      <c r="W59" s="78">
        <f t="shared" si="26"/>
        <v>0</v>
      </c>
      <c r="X59" s="78">
        <f t="shared" si="26"/>
        <v>0</v>
      </c>
      <c r="Y59" s="78">
        <f t="shared" si="26"/>
        <v>0</v>
      </c>
      <c r="Z59" s="78">
        <f t="shared" si="26"/>
        <v>0</v>
      </c>
      <c r="AA59" s="78">
        <f t="shared" si="26"/>
        <v>0</v>
      </c>
      <c r="AB59" s="78">
        <f t="shared" si="26"/>
        <v>0</v>
      </c>
      <c r="AC59" s="78">
        <f t="shared" si="26"/>
        <v>0</v>
      </c>
      <c r="AD59" s="78">
        <f t="shared" si="26"/>
        <v>0</v>
      </c>
      <c r="AE59" s="78">
        <f t="shared" si="26"/>
        <v>0</v>
      </c>
      <c r="AF59" s="78">
        <f t="shared" si="26"/>
        <v>0</v>
      </c>
      <c r="AG59" s="78">
        <f t="shared" si="26"/>
        <v>0</v>
      </c>
      <c r="AH59" s="78">
        <f t="shared" si="26"/>
        <v>0</v>
      </c>
      <c r="AI59" s="78">
        <f t="shared" si="26"/>
        <v>0</v>
      </c>
      <c r="AJ59" s="78">
        <f t="shared" si="26"/>
        <v>0</v>
      </c>
      <c r="AK59" s="78">
        <f t="shared" si="26"/>
        <v>120</v>
      </c>
      <c r="AL59" s="78">
        <f t="shared" si="26"/>
        <v>0</v>
      </c>
      <c r="AM59" s="78">
        <f t="shared" si="26"/>
        <v>0</v>
      </c>
      <c r="AN59" s="78">
        <f t="shared" si="26"/>
        <v>0</v>
      </c>
      <c r="AO59" s="78">
        <f t="shared" si="26"/>
        <v>0</v>
      </c>
      <c r="AP59" s="78">
        <f t="shared" si="26"/>
        <v>0</v>
      </c>
      <c r="AQ59" s="78">
        <f t="shared" si="26"/>
        <v>120</v>
      </c>
      <c r="AR59" s="78">
        <f t="shared" si="26"/>
        <v>0</v>
      </c>
      <c r="AS59" s="78">
        <f t="shared" si="26"/>
        <v>0</v>
      </c>
      <c r="AT59" s="78">
        <f t="shared" si="26"/>
        <v>0</v>
      </c>
      <c r="AU59" s="78">
        <f t="shared" si="26"/>
        <v>0</v>
      </c>
      <c r="AV59" s="78">
        <f t="shared" si="26"/>
        <v>0</v>
      </c>
      <c r="AW59" s="78">
        <f t="shared" si="26"/>
        <v>30</v>
      </c>
      <c r="AX59" s="78">
        <f t="shared" si="26"/>
        <v>0</v>
      </c>
      <c r="AY59" s="78">
        <f t="shared" si="26"/>
        <v>0</v>
      </c>
      <c r="AZ59" s="78">
        <f t="shared" si="26"/>
        <v>0</v>
      </c>
      <c r="BA59" s="78">
        <f t="shared" si="26"/>
        <v>0</v>
      </c>
      <c r="BB59" s="78">
        <f t="shared" si="26"/>
        <v>0</v>
      </c>
    </row>
    <row r="60" spans="1:54" x14ac:dyDescent="0.2">
      <c r="A60" s="25">
        <v>1</v>
      </c>
      <c r="B60" s="50" t="s">
        <v>76</v>
      </c>
      <c r="C60" s="67" t="s">
        <v>98</v>
      </c>
      <c r="D60" s="79"/>
      <c r="E60" s="79"/>
      <c r="F60" s="79"/>
      <c r="G60" s="79">
        <v>2</v>
      </c>
      <c r="H60" s="79"/>
      <c r="I60" s="79"/>
      <c r="J60" s="64">
        <f t="shared" si="20"/>
        <v>2</v>
      </c>
      <c r="K60" s="57">
        <f t="shared" si="21"/>
        <v>2</v>
      </c>
      <c r="L60" s="55">
        <v>30</v>
      </c>
      <c r="M60" s="62">
        <v>30</v>
      </c>
      <c r="N60" s="62"/>
      <c r="O60" s="62"/>
      <c r="P60" s="62"/>
      <c r="Q60" s="62"/>
      <c r="R60" s="62"/>
      <c r="S60" s="45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7"/>
      <c r="AE60" s="45"/>
      <c r="AF60" s="56"/>
      <c r="AG60" s="56"/>
      <c r="AH60" s="56"/>
      <c r="AI60" s="56"/>
      <c r="AJ60" s="56"/>
      <c r="AK60" s="56">
        <v>30</v>
      </c>
      <c r="AL60" s="56"/>
      <c r="AM60" s="56"/>
      <c r="AN60" s="56"/>
      <c r="AO60" s="56"/>
      <c r="AP60" s="54"/>
      <c r="AQ60" s="1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</row>
    <row r="61" spans="1:54" x14ac:dyDescent="0.2">
      <c r="A61" s="25">
        <v>2</v>
      </c>
      <c r="B61" s="50" t="s">
        <v>77</v>
      </c>
      <c r="C61" s="67" t="s">
        <v>100</v>
      </c>
      <c r="D61" s="64"/>
      <c r="E61" s="79"/>
      <c r="F61" s="79"/>
      <c r="G61" s="79"/>
      <c r="H61" s="79">
        <v>4</v>
      </c>
      <c r="I61" s="79"/>
      <c r="J61" s="64">
        <f t="shared" si="20"/>
        <v>4</v>
      </c>
      <c r="K61" s="57">
        <f t="shared" si="21"/>
        <v>4</v>
      </c>
      <c r="L61" s="55">
        <v>30</v>
      </c>
      <c r="M61" s="62">
        <v>30</v>
      </c>
      <c r="N61" s="62"/>
      <c r="O61" s="62"/>
      <c r="P61" s="62"/>
      <c r="Q61" s="62"/>
      <c r="R61" s="62"/>
      <c r="S61" s="45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7"/>
      <c r="AE61" s="45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4"/>
      <c r="AQ61" s="16">
        <v>30</v>
      </c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</row>
    <row r="62" spans="1:54" x14ac:dyDescent="0.2">
      <c r="A62" s="25">
        <v>3</v>
      </c>
      <c r="B62" s="50" t="s">
        <v>78</v>
      </c>
      <c r="C62" s="56"/>
      <c r="D62" s="64"/>
      <c r="E62" s="79"/>
      <c r="F62" s="79"/>
      <c r="G62" s="79">
        <v>1</v>
      </c>
      <c r="H62" s="79"/>
      <c r="I62" s="79"/>
      <c r="J62" s="64">
        <f t="shared" si="20"/>
        <v>1</v>
      </c>
      <c r="K62" s="57">
        <f t="shared" si="21"/>
        <v>1</v>
      </c>
      <c r="L62" s="55">
        <v>30</v>
      </c>
      <c r="M62" s="62">
        <v>30</v>
      </c>
      <c r="N62" s="62"/>
      <c r="O62" s="62"/>
      <c r="P62" s="62"/>
      <c r="Q62" s="62"/>
      <c r="R62" s="62"/>
      <c r="S62" s="45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7"/>
      <c r="AE62" s="45"/>
      <c r="AF62" s="56"/>
      <c r="AG62" s="56"/>
      <c r="AH62" s="56"/>
      <c r="AI62" s="56"/>
      <c r="AJ62" s="56"/>
      <c r="AK62" s="56">
        <v>30</v>
      </c>
      <c r="AL62" s="56"/>
      <c r="AM62" s="56"/>
      <c r="AN62" s="56"/>
      <c r="AO62" s="56"/>
      <c r="AP62" s="54"/>
      <c r="AQ62" s="1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ht="25.5" x14ac:dyDescent="0.2">
      <c r="A63" s="25">
        <v>4</v>
      </c>
      <c r="B63" s="49" t="s">
        <v>79</v>
      </c>
      <c r="C63" s="67" t="s">
        <v>100</v>
      </c>
      <c r="D63" s="64"/>
      <c r="E63" s="79"/>
      <c r="F63" s="79"/>
      <c r="G63" s="79"/>
      <c r="H63" s="79">
        <v>4</v>
      </c>
      <c r="I63" s="79"/>
      <c r="J63" s="64">
        <f t="shared" si="20"/>
        <v>4</v>
      </c>
      <c r="K63" s="57">
        <f t="shared" si="21"/>
        <v>4</v>
      </c>
      <c r="L63" s="55">
        <v>30</v>
      </c>
      <c r="M63" s="62">
        <v>30</v>
      </c>
      <c r="N63" s="62"/>
      <c r="O63" s="62"/>
      <c r="P63" s="62"/>
      <c r="Q63" s="62"/>
      <c r="R63" s="62"/>
      <c r="S63" s="45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7"/>
      <c r="AE63" s="45"/>
      <c r="AF63" s="56"/>
      <c r="AG63" s="80"/>
      <c r="AH63" s="56"/>
      <c r="AI63" s="56"/>
      <c r="AJ63" s="56"/>
      <c r="AK63" s="56"/>
      <c r="AL63" s="56"/>
      <c r="AM63" s="56"/>
      <c r="AN63" s="56"/>
      <c r="AO63" s="56"/>
      <c r="AP63" s="54"/>
      <c r="AQ63" s="16">
        <v>30</v>
      </c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</row>
    <row r="64" spans="1:54" ht="25.5" x14ac:dyDescent="0.2">
      <c r="A64" s="25">
        <v>5</v>
      </c>
      <c r="B64" s="49" t="s">
        <v>80</v>
      </c>
      <c r="C64" s="56"/>
      <c r="D64" s="64"/>
      <c r="E64" s="79"/>
      <c r="F64" s="79"/>
      <c r="G64" s="79"/>
      <c r="H64" s="79">
        <v>4</v>
      </c>
      <c r="I64" s="79"/>
      <c r="J64" s="64">
        <f t="shared" si="20"/>
        <v>4</v>
      </c>
      <c r="K64" s="57">
        <f t="shared" si="21"/>
        <v>4</v>
      </c>
      <c r="L64" s="55">
        <v>30</v>
      </c>
      <c r="M64" s="62">
        <v>30</v>
      </c>
      <c r="N64" s="62"/>
      <c r="O64" s="62"/>
      <c r="P64" s="62"/>
      <c r="Q64" s="62"/>
      <c r="R64" s="62"/>
      <c r="S64" s="4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7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4"/>
      <c r="AQ64" s="16">
        <v>30</v>
      </c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</row>
    <row r="65" spans="1:54" ht="25.5" x14ac:dyDescent="0.2">
      <c r="A65" s="25">
        <v>6</v>
      </c>
      <c r="B65" s="49" t="s">
        <v>81</v>
      </c>
      <c r="C65" s="56"/>
      <c r="D65" s="64"/>
      <c r="E65" s="79"/>
      <c r="F65" s="79"/>
      <c r="G65" s="79">
        <v>2</v>
      </c>
      <c r="H65" s="79"/>
      <c r="I65" s="79"/>
      <c r="J65" s="64">
        <f t="shared" si="20"/>
        <v>2</v>
      </c>
      <c r="K65" s="57">
        <f t="shared" si="21"/>
        <v>2</v>
      </c>
      <c r="L65" s="55">
        <v>30</v>
      </c>
      <c r="M65" s="62">
        <v>30</v>
      </c>
      <c r="N65" s="62"/>
      <c r="O65" s="62"/>
      <c r="P65" s="62"/>
      <c r="Q65" s="62"/>
      <c r="R65" s="62"/>
      <c r="S65" s="45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4"/>
      <c r="AE65" s="45"/>
      <c r="AF65" s="56"/>
      <c r="AG65" s="56"/>
      <c r="AH65" s="56"/>
      <c r="AI65" s="56"/>
      <c r="AJ65" s="56"/>
      <c r="AK65" s="56">
        <v>30</v>
      </c>
      <c r="AL65" s="56"/>
      <c r="AM65" s="56"/>
      <c r="AN65" s="56"/>
      <c r="AO65" s="56"/>
      <c r="AP65" s="54"/>
      <c r="AQ65" s="1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</row>
    <row r="66" spans="1:54" ht="25.5" x14ac:dyDescent="0.2">
      <c r="A66" s="25">
        <v>7</v>
      </c>
      <c r="B66" s="49" t="s">
        <v>82</v>
      </c>
      <c r="C66" s="56"/>
      <c r="D66" s="64"/>
      <c r="E66" s="79"/>
      <c r="F66" s="79"/>
      <c r="G66" s="79"/>
      <c r="H66" s="79"/>
      <c r="I66" s="79">
        <v>4</v>
      </c>
      <c r="J66" s="64">
        <f t="shared" si="20"/>
        <v>4</v>
      </c>
      <c r="K66" s="57">
        <f t="shared" si="21"/>
        <v>4</v>
      </c>
      <c r="L66" s="55">
        <v>30</v>
      </c>
      <c r="M66" s="62">
        <v>30</v>
      </c>
      <c r="N66" s="62"/>
      <c r="O66" s="62"/>
      <c r="P66" s="62"/>
      <c r="Q66" s="62"/>
      <c r="R66" s="62"/>
      <c r="S66" s="45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7"/>
      <c r="AE66" s="58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4"/>
      <c r="AQ66" s="16"/>
      <c r="AR66" s="56"/>
      <c r="AS66" s="56"/>
      <c r="AT66" s="56"/>
      <c r="AU66" s="56"/>
      <c r="AV66" s="56"/>
      <c r="AW66" s="56">
        <v>30</v>
      </c>
      <c r="AX66" s="56"/>
      <c r="AY66" s="56"/>
      <c r="AZ66" s="56"/>
      <c r="BA66" s="56"/>
      <c r="BB66" s="56"/>
    </row>
    <row r="67" spans="1:54" x14ac:dyDescent="0.2">
      <c r="A67" s="25">
        <v>8</v>
      </c>
      <c r="B67" s="50" t="s">
        <v>83</v>
      </c>
      <c r="C67" s="90"/>
      <c r="D67" s="64"/>
      <c r="E67" s="79"/>
      <c r="F67" s="79"/>
      <c r="G67" s="79">
        <v>2</v>
      </c>
      <c r="H67" s="79"/>
      <c r="I67" s="79"/>
      <c r="J67" s="64">
        <f t="shared" si="20"/>
        <v>2</v>
      </c>
      <c r="K67" s="57">
        <f t="shared" si="21"/>
        <v>2</v>
      </c>
      <c r="L67" s="55">
        <v>30</v>
      </c>
      <c r="M67" s="62">
        <v>30</v>
      </c>
      <c r="N67" s="62"/>
      <c r="O67" s="62"/>
      <c r="P67" s="62"/>
      <c r="Q67" s="62"/>
      <c r="R67" s="62"/>
      <c r="S67" s="45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7"/>
      <c r="AE67" s="45"/>
      <c r="AF67" s="56"/>
      <c r="AG67" s="80"/>
      <c r="AH67" s="56"/>
      <c r="AI67" s="56"/>
      <c r="AJ67" s="56"/>
      <c r="AK67" s="56">
        <v>30</v>
      </c>
      <c r="AL67" s="56"/>
      <c r="AM67" s="56"/>
      <c r="AN67" s="56"/>
      <c r="AO67" s="56"/>
      <c r="AP67" s="54"/>
      <c r="AQ67" s="1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</row>
    <row r="68" spans="1:54" x14ac:dyDescent="0.2">
      <c r="A68" s="25">
        <v>9</v>
      </c>
      <c r="B68" s="49" t="s">
        <v>84</v>
      </c>
      <c r="C68" s="56"/>
      <c r="D68" s="64"/>
      <c r="E68" s="79"/>
      <c r="F68" s="79"/>
      <c r="G68" s="79"/>
      <c r="H68" s="79">
        <v>3</v>
      </c>
      <c r="I68" s="70"/>
      <c r="J68" s="64">
        <f t="shared" si="20"/>
        <v>3</v>
      </c>
      <c r="K68" s="57">
        <f t="shared" si="21"/>
        <v>3</v>
      </c>
      <c r="L68" s="55">
        <v>30</v>
      </c>
      <c r="M68" s="62">
        <v>30</v>
      </c>
      <c r="N68" s="62"/>
      <c r="O68" s="62"/>
      <c r="P68" s="62"/>
      <c r="Q68" s="62"/>
      <c r="R68" s="62"/>
      <c r="S68" s="4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7"/>
      <c r="AE68" s="45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4"/>
      <c r="AQ68" s="16">
        <v>30</v>
      </c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</row>
  </sheetData>
  <customSheetViews>
    <customSheetView guid="{24241607-3933-45BF-BBAE-DF682BBB001A}" showPageBreaks="1" printArea="1" view="pageBreakPreview" topLeftCell="A10">
      <selection activeCell="X12" sqref="X12"/>
      <rowBreaks count="1" manualBreakCount="1">
        <brk id="46" max="53" man="1"/>
      </rowBreaks>
      <pageMargins left="0.74803149606299213" right="1.18" top="0.43307086614173229" bottom="0.39370078740157483" header="0.19" footer="0.19685039370078741"/>
      <pageSetup paperSize="9" scale="46" orientation="landscape" verticalDpi="300" r:id="rId1"/>
      <headerFooter alignWithMargins="0">
        <oddHeader xml:space="preserve">&amp;L&amp;"Arial,Pogrubiony"studia rozpoczęte w roku akademickim 2013/2014&amp;C&amp;"Arial,Pogrubiony"NIEMCOZNAWSTWO - STUDIA STACJONARNE I STOPNIA </oddHeader>
      </headerFooter>
    </customSheetView>
    <customSheetView guid="{05E93555-8462-4241-978D-D3CFAB423581}" showPageBreaks="1" printArea="1" view="pageBreakPreview" topLeftCell="A10">
      <selection activeCell="X12" sqref="X12"/>
      <rowBreaks count="1" manualBreakCount="1">
        <brk id="46" max="53" man="1"/>
      </rowBreaks>
      <pageMargins left="0.74803149606299213" right="1.18" top="0.43307086614173229" bottom="0.39370078740157483" header="0.19" footer="0.19685039370078741"/>
      <pageSetup paperSize="9" scale="46" orientation="landscape" verticalDpi="300" r:id="rId2"/>
      <headerFooter alignWithMargins="0">
        <oddHeader xml:space="preserve">&amp;L&amp;"Arial,Pogrubiony"studia rozpoczęte w roku akademickim 2013/2014&amp;C&amp;"Arial,Pogrubiony"NIEMCOZNAWSTWO - STUDIA STACJONARNE I STOPNIA </oddHeader>
      </headerFooter>
    </customSheetView>
  </customSheetViews>
  <mergeCells count="57">
    <mergeCell ref="AW4:AW5"/>
    <mergeCell ref="AX4:AX5"/>
    <mergeCell ref="B1:B5"/>
    <mergeCell ref="P3:R3"/>
    <mergeCell ref="Q4:Q5"/>
    <mergeCell ref="P4:P5"/>
    <mergeCell ref="O3:O5"/>
    <mergeCell ref="N3:N5"/>
    <mergeCell ref="M3:M5"/>
    <mergeCell ref="M2:R2"/>
    <mergeCell ref="L2:L5"/>
    <mergeCell ref="L1:BB1"/>
    <mergeCell ref="AT4:AV4"/>
    <mergeCell ref="AR4:AR5"/>
    <mergeCell ref="AS4:AS5"/>
    <mergeCell ref="AY4:AY5"/>
    <mergeCell ref="B46:Y46"/>
    <mergeCell ref="B45:Y45"/>
    <mergeCell ref="B44:O44"/>
    <mergeCell ref="AF4:AF5"/>
    <mergeCell ref="AG4:AG5"/>
    <mergeCell ref="C1:C5"/>
    <mergeCell ref="U4:U5"/>
    <mergeCell ref="AB4:AD4"/>
    <mergeCell ref="K1:K5"/>
    <mergeCell ref="J1:J5"/>
    <mergeCell ref="Y3:AD3"/>
    <mergeCell ref="S3:X3"/>
    <mergeCell ref="Y4:Y5"/>
    <mergeCell ref="Z4:Z5"/>
    <mergeCell ref="AA4:AA5"/>
    <mergeCell ref="V4:X4"/>
    <mergeCell ref="AW3:BB3"/>
    <mergeCell ref="AQ2:BB2"/>
    <mergeCell ref="AQ3:AV3"/>
    <mergeCell ref="R4:R5"/>
    <mergeCell ref="AK4:AK5"/>
    <mergeCell ref="AL4:AL5"/>
    <mergeCell ref="AM4:AM5"/>
    <mergeCell ref="AN4:AP4"/>
    <mergeCell ref="AZ4:BB4"/>
    <mergeCell ref="AQ4:AQ5"/>
    <mergeCell ref="AE2:AP2"/>
    <mergeCell ref="AK3:AP3"/>
    <mergeCell ref="AH4:AJ4"/>
    <mergeCell ref="S4:S5"/>
    <mergeCell ref="T4:T5"/>
    <mergeCell ref="S2:AD2"/>
    <mergeCell ref="AE3:AJ3"/>
    <mergeCell ref="AE4:AE5"/>
    <mergeCell ref="A1:A5"/>
    <mergeCell ref="D1:D5"/>
    <mergeCell ref="I1:I5"/>
    <mergeCell ref="E1:E5"/>
    <mergeCell ref="F1:F5"/>
    <mergeCell ref="G1:G5"/>
    <mergeCell ref="H1:H5"/>
  </mergeCells>
  <phoneticPr fontId="2" type="noConversion"/>
  <pageMargins left="0.74803149606299213" right="1.18" top="0.43307086614173229" bottom="0.39370078740157483" header="0.19" footer="0.19685039370078741"/>
  <pageSetup paperSize="9" scale="46" orientation="landscape" verticalDpi="300" r:id="rId3"/>
  <headerFooter alignWithMargins="0">
    <oddHeader xml:space="preserve">&amp;L&amp;"Arial,Pogrubiony"studia rozpoczęte w roku akademickim 2013/2014&amp;C&amp;"Arial,Pogrubiony"NIEMCOZNAWSTWO - STUDIA STACJONARNE I STOPNIA </oddHeader>
  </headerFooter>
  <rowBreaks count="1" manualBreakCount="1">
    <brk id="46" max="53" man="1"/>
  </rowBreaks>
  <ignoredErrors>
    <ignoredError sqref="L22 L59 N40:R40 N59:Q59 N22: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customSheetViews>
    <customSheetView guid="{24241607-3933-45BF-BBAE-DF682BBB001A}">
      <pageMargins left="0.7" right="0.7" top="0.75" bottom="0.75" header="0.3" footer="0.3"/>
    </customSheetView>
    <customSheetView guid="{05E93555-8462-4241-978D-D3CFAB42358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studia pierwszego stopnia</vt:lpstr>
      <vt:lpstr>Arkusz1</vt:lpstr>
      <vt:lpstr>'studia pierwszego stopnia'!Obszar_wydruku</vt:lpstr>
    </vt:vector>
  </TitlesOfParts>
  <Company>Uniwersytet Gdański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arnold</cp:lastModifiedBy>
  <cp:lastPrinted>2013-05-15T15:20:00Z</cp:lastPrinted>
  <dcterms:created xsi:type="dcterms:W3CDTF">2006-07-06T10:54:02Z</dcterms:created>
  <dcterms:modified xsi:type="dcterms:W3CDTF">2013-09-29T18:39:26Z</dcterms:modified>
</cp:coreProperties>
</file>